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  <Override PartName="/xl/worksheets/sheet14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ibi\tmp\5039\"/>
    </mc:Choice>
  </mc:AlternateContent>
  <workbookProtection workbookAlgorithmName="SHA-512" workbookHashValue="qIqu/ofdAKO+gW0lFtnETjJoCYn0NRbAq+zz0zNBVQohOnvSBC5c4uE5K0wGegwXDmlINFLv3gPEUeCPYxaiHQ==" workbookSaltValue="imZECM7w67b1ahCmAMPdXg==" workbookSpinCount="100000" lockStructure="1"/>
  <bookViews>
    <workbookView xWindow="480" yWindow="60" windowWidth="13275" windowHeight="7170"/>
  </bookViews>
  <sheets>
    <sheet name="Summary" sheetId="1" r:id="rId1"/>
    <sheet name="LIM331" sheetId="2" r:id="rId2"/>
    <sheet name="LIM332" sheetId="3" r:id="rId3"/>
    <sheet name="LIM333" sheetId="4" r:id="rId4"/>
    <sheet name="LIM334" sheetId="5" r:id="rId5"/>
    <sheet name="LIM335" sheetId="6" r:id="rId6"/>
    <sheet name="DC33" sheetId="7" r:id="rId7"/>
    <sheet name="LIM341" sheetId="8" r:id="rId8"/>
    <sheet name="LIM343" sheetId="9" r:id="rId9"/>
    <sheet name="LIM344" sheetId="10" r:id="rId10"/>
    <sheet name="LIM345" sheetId="11" r:id="rId11"/>
    <sheet name="DC34" sheetId="12" r:id="rId12"/>
    <sheet name="LIM351" sheetId="13" r:id="rId13"/>
    <sheet name="LIM353" sheetId="14" r:id="rId14"/>
    <sheet name="LIM354" sheetId="15" r:id="rId15"/>
    <sheet name="LIM355" sheetId="16" r:id="rId16"/>
    <sheet name="DC35" sheetId="17" r:id="rId17"/>
    <sheet name="LIM361" sheetId="18" r:id="rId18"/>
    <sheet name="LIM362" sheetId="19" r:id="rId19"/>
    <sheet name="LIM366" sheetId="20" r:id="rId20"/>
    <sheet name="LIM367" sheetId="21" r:id="rId21"/>
    <sheet name="LIM368" sheetId="22" r:id="rId22"/>
    <sheet name="DC36" sheetId="23" r:id="rId23"/>
    <sheet name="LIM471" sheetId="24" r:id="rId24"/>
    <sheet name="LIM472" sheetId="25" r:id="rId25"/>
    <sheet name="LIM473" sheetId="26" r:id="rId26"/>
    <sheet name="LIM476" sheetId="27" r:id="rId27"/>
    <sheet name="DC47" sheetId="28" r:id="rId28"/>
  </sheets>
  <definedNames>
    <definedName name="_xlnm.Print_Area" localSheetId="6">'DC33'!$A$1:$X$128</definedName>
    <definedName name="_xlnm.Print_Area" localSheetId="11">'DC34'!$A$1:$X$128</definedName>
    <definedName name="_xlnm.Print_Area" localSheetId="16">'DC35'!$A$1:$X$128</definedName>
    <definedName name="_xlnm.Print_Area" localSheetId="22">'DC36'!$A$1:$X$128</definedName>
    <definedName name="_xlnm.Print_Area" localSheetId="27">'DC47'!$A$1:$X$128</definedName>
    <definedName name="_xlnm.Print_Area" localSheetId="1">'LIM331'!$A$1:$X$128</definedName>
    <definedName name="_xlnm.Print_Area" localSheetId="2">'LIM332'!$A$1:$X$128</definedName>
    <definedName name="_xlnm.Print_Area" localSheetId="3">'LIM333'!$A$1:$X$128</definedName>
    <definedName name="_xlnm.Print_Area" localSheetId="4">'LIM334'!$A$1:$X$128</definedName>
    <definedName name="_xlnm.Print_Area" localSheetId="5">'LIM335'!$A$1:$X$128</definedName>
    <definedName name="_xlnm.Print_Area" localSheetId="7">'LIM341'!$A$1:$X$128</definedName>
    <definedName name="_xlnm.Print_Area" localSheetId="8">'LIM343'!$A$1:$X$128</definedName>
    <definedName name="_xlnm.Print_Area" localSheetId="9">'LIM344'!$A$1:$X$128</definedName>
    <definedName name="_xlnm.Print_Area" localSheetId="10">'LIM345'!$A$1:$X$128</definedName>
    <definedName name="_xlnm.Print_Area" localSheetId="12">'LIM351'!$A$1:$X$128</definedName>
    <definedName name="_xlnm.Print_Area" localSheetId="13">'LIM353'!$A$1:$X$128</definedName>
    <definedName name="_xlnm.Print_Area" localSheetId="14">'LIM354'!$A$1:$X$128</definedName>
    <definedName name="_xlnm.Print_Area" localSheetId="15">'LIM355'!$A$1:$X$128</definedName>
    <definedName name="_xlnm.Print_Area" localSheetId="17">'LIM361'!$A$1:$X$128</definedName>
    <definedName name="_xlnm.Print_Area" localSheetId="18">'LIM362'!$A$1:$X$128</definedName>
    <definedName name="_xlnm.Print_Area" localSheetId="19">'LIM366'!$A$1:$X$128</definedName>
    <definedName name="_xlnm.Print_Area" localSheetId="20">'LIM367'!$A$1:$X$128</definedName>
    <definedName name="_xlnm.Print_Area" localSheetId="21">'LIM368'!$A$1:$X$128</definedName>
    <definedName name="_xlnm.Print_Area" localSheetId="23">'LIM471'!$A$1:$X$128</definedName>
    <definedName name="_xlnm.Print_Area" localSheetId="24">'LIM472'!$A$1:$X$128</definedName>
    <definedName name="_xlnm.Print_Area" localSheetId="25">'LIM473'!$A$1:$X$128</definedName>
    <definedName name="_xlnm.Print_Area" localSheetId="26">'LIM476'!$A$1:$X$128</definedName>
    <definedName name="_xlnm.Print_Area" localSheetId="0">Summary!$A$1:$X$128</definedName>
  </definedNames>
  <calcPr calcId="0"/>
</workbook>
</file>

<file path=xl/calcChain.xml><?xml version="1.0" encoding="utf-8"?>
<calcChain xmlns="http://schemas.openxmlformats.org/spreadsheetml/2006/main">
  <c r="O87" i="2" l="1"/>
  <c r="N87" i="2"/>
  <c r="M87" i="2"/>
  <c r="L87" i="2"/>
  <c r="K87" i="2"/>
  <c r="J87" i="2"/>
  <c r="I87" i="2"/>
  <c r="I115" i="2" s="1"/>
  <c r="H87" i="2"/>
  <c r="H115" i="2" s="1"/>
  <c r="G87" i="2"/>
  <c r="F87" i="2"/>
  <c r="D87" i="2"/>
  <c r="C87" i="2"/>
  <c r="B87" i="2"/>
  <c r="O87" i="3"/>
  <c r="N87" i="3"/>
  <c r="M87" i="3"/>
  <c r="L87" i="3"/>
  <c r="K87" i="3"/>
  <c r="J87" i="3"/>
  <c r="I87" i="3"/>
  <c r="H87" i="3"/>
  <c r="G87" i="3"/>
  <c r="F87" i="3"/>
  <c r="D87" i="3"/>
  <c r="C87" i="3"/>
  <c r="B87" i="3"/>
  <c r="O87" i="4"/>
  <c r="N87" i="4"/>
  <c r="N114" i="4" s="1"/>
  <c r="M87" i="4"/>
  <c r="L87" i="4"/>
  <c r="K87" i="4"/>
  <c r="J87" i="4"/>
  <c r="I87" i="4"/>
  <c r="H87" i="4"/>
  <c r="H115" i="4" s="1"/>
  <c r="G87" i="4"/>
  <c r="F87" i="4"/>
  <c r="D87" i="4"/>
  <c r="C87" i="4"/>
  <c r="B87" i="4"/>
  <c r="O87" i="5"/>
  <c r="N87" i="5"/>
  <c r="M87" i="5"/>
  <c r="M115" i="5" s="1"/>
  <c r="S115" i="5" s="1"/>
  <c r="L87" i="5"/>
  <c r="K87" i="5"/>
  <c r="J87" i="5"/>
  <c r="J115" i="5" s="1"/>
  <c r="I87" i="5"/>
  <c r="H87" i="5"/>
  <c r="G87" i="5"/>
  <c r="F87" i="5"/>
  <c r="D87" i="5"/>
  <c r="C87" i="5"/>
  <c r="B87" i="5"/>
  <c r="B115" i="5" s="1"/>
  <c r="O87" i="6"/>
  <c r="N87" i="6"/>
  <c r="M87" i="6"/>
  <c r="L87" i="6"/>
  <c r="K87" i="6"/>
  <c r="J87" i="6"/>
  <c r="I87" i="6"/>
  <c r="I115" i="6" s="1"/>
  <c r="H87" i="6"/>
  <c r="H115" i="6" s="1"/>
  <c r="G87" i="6"/>
  <c r="F87" i="6"/>
  <c r="D87" i="6"/>
  <c r="C87" i="6"/>
  <c r="B87" i="6"/>
  <c r="O87" i="7"/>
  <c r="N87" i="7"/>
  <c r="M87" i="7"/>
  <c r="M115" i="7" s="1"/>
  <c r="S115" i="7" s="1"/>
  <c r="L87" i="7"/>
  <c r="L115" i="7" s="1"/>
  <c r="R115" i="7" s="1"/>
  <c r="K87" i="7"/>
  <c r="J87" i="7"/>
  <c r="I87" i="7"/>
  <c r="H87" i="7"/>
  <c r="G87" i="7"/>
  <c r="F87" i="7"/>
  <c r="D87" i="7"/>
  <c r="D115" i="7" s="1"/>
  <c r="C87" i="7"/>
  <c r="B87" i="7"/>
  <c r="B115" i="7" s="1"/>
  <c r="O87" i="8"/>
  <c r="N87" i="8"/>
  <c r="N115" i="8" s="1"/>
  <c r="M87" i="8"/>
  <c r="L87" i="8"/>
  <c r="K87" i="8"/>
  <c r="J87" i="8"/>
  <c r="I87" i="8"/>
  <c r="H87" i="8"/>
  <c r="H115" i="8" s="1"/>
  <c r="G87" i="8"/>
  <c r="F87" i="8"/>
  <c r="F115" i="8" s="1"/>
  <c r="D87" i="8"/>
  <c r="C87" i="8"/>
  <c r="B87" i="8"/>
  <c r="O87" i="9"/>
  <c r="N87" i="9"/>
  <c r="M87" i="9"/>
  <c r="M115" i="9" s="1"/>
  <c r="S115" i="9" s="1"/>
  <c r="L87" i="9"/>
  <c r="L115" i="9" s="1"/>
  <c r="R115" i="9" s="1"/>
  <c r="K87" i="9"/>
  <c r="J87" i="9"/>
  <c r="I87" i="9"/>
  <c r="H87" i="9"/>
  <c r="G87" i="9"/>
  <c r="F87" i="9"/>
  <c r="D87" i="9"/>
  <c r="D115" i="9" s="1"/>
  <c r="C87" i="9"/>
  <c r="B87" i="9"/>
  <c r="O87" i="10"/>
  <c r="N87" i="10"/>
  <c r="N115" i="10" s="1"/>
  <c r="M87" i="10"/>
  <c r="L87" i="10"/>
  <c r="K87" i="10"/>
  <c r="J87" i="10"/>
  <c r="I87" i="10"/>
  <c r="I115" i="10" s="1"/>
  <c r="H87" i="10"/>
  <c r="H115" i="10" s="1"/>
  <c r="G87" i="10"/>
  <c r="F87" i="10"/>
  <c r="F115" i="10" s="1"/>
  <c r="D87" i="10"/>
  <c r="C87" i="10"/>
  <c r="B87" i="10"/>
  <c r="O87" i="11"/>
  <c r="N87" i="11"/>
  <c r="M87" i="11"/>
  <c r="M115" i="11" s="1"/>
  <c r="S115" i="11" s="1"/>
  <c r="L87" i="11"/>
  <c r="K87" i="11"/>
  <c r="J87" i="11"/>
  <c r="I87" i="11"/>
  <c r="H87" i="11"/>
  <c r="G87" i="11"/>
  <c r="F87" i="11"/>
  <c r="D87" i="11"/>
  <c r="C87" i="11"/>
  <c r="B87" i="11"/>
  <c r="O87" i="12"/>
  <c r="N87" i="12"/>
  <c r="M87" i="12"/>
  <c r="L87" i="12"/>
  <c r="K87" i="12"/>
  <c r="J87" i="12"/>
  <c r="I87" i="12"/>
  <c r="I115" i="12" s="1"/>
  <c r="H87" i="12"/>
  <c r="H115" i="12" s="1"/>
  <c r="G87" i="12"/>
  <c r="F87" i="12"/>
  <c r="D87" i="12"/>
  <c r="C87" i="12"/>
  <c r="B87" i="12"/>
  <c r="O87" i="13"/>
  <c r="N87" i="13"/>
  <c r="M87" i="13"/>
  <c r="M115" i="13" s="1"/>
  <c r="S115" i="13" s="1"/>
  <c r="L87" i="13"/>
  <c r="K87" i="13"/>
  <c r="J87" i="13"/>
  <c r="J115" i="13" s="1"/>
  <c r="I87" i="13"/>
  <c r="H87" i="13"/>
  <c r="G87" i="13"/>
  <c r="F87" i="13"/>
  <c r="D87" i="13"/>
  <c r="D115" i="13" s="1"/>
  <c r="C87" i="13"/>
  <c r="B87" i="13"/>
  <c r="B115" i="13" s="1"/>
  <c r="O87" i="14"/>
  <c r="N87" i="14"/>
  <c r="M87" i="14"/>
  <c r="L87" i="14"/>
  <c r="K87" i="14"/>
  <c r="J87" i="14"/>
  <c r="I87" i="14"/>
  <c r="I115" i="14" s="1"/>
  <c r="H87" i="14"/>
  <c r="H115" i="14" s="1"/>
  <c r="G87" i="14"/>
  <c r="F87" i="14"/>
  <c r="D87" i="14"/>
  <c r="C87" i="14"/>
  <c r="B87" i="14"/>
  <c r="O87" i="15"/>
  <c r="N87" i="15"/>
  <c r="M87" i="15"/>
  <c r="M115" i="15" s="1"/>
  <c r="S115" i="15" s="1"/>
  <c r="L87" i="15"/>
  <c r="L115" i="15" s="1"/>
  <c r="R115" i="15" s="1"/>
  <c r="K87" i="15"/>
  <c r="J87" i="15"/>
  <c r="I87" i="15"/>
  <c r="H87" i="15"/>
  <c r="G87" i="15"/>
  <c r="F87" i="15"/>
  <c r="D87" i="15"/>
  <c r="D115" i="15" s="1"/>
  <c r="C87" i="15"/>
  <c r="B87" i="15"/>
  <c r="O87" i="16"/>
  <c r="N87" i="16"/>
  <c r="M87" i="16"/>
  <c r="L87" i="16"/>
  <c r="K87" i="16"/>
  <c r="J87" i="16"/>
  <c r="I87" i="16"/>
  <c r="I115" i="16" s="1"/>
  <c r="H87" i="16"/>
  <c r="H115" i="16" s="1"/>
  <c r="G87" i="16"/>
  <c r="F87" i="16"/>
  <c r="D87" i="16"/>
  <c r="C87" i="16"/>
  <c r="B87" i="16"/>
  <c r="O87" i="17"/>
  <c r="N87" i="17"/>
  <c r="M87" i="17"/>
  <c r="M115" i="17" s="1"/>
  <c r="S115" i="17" s="1"/>
  <c r="L87" i="17"/>
  <c r="L115" i="17" s="1"/>
  <c r="R115" i="17" s="1"/>
  <c r="K87" i="17"/>
  <c r="J87" i="17"/>
  <c r="J115" i="17" s="1"/>
  <c r="I87" i="17"/>
  <c r="H87" i="17"/>
  <c r="G87" i="17"/>
  <c r="F87" i="17"/>
  <c r="D87" i="17"/>
  <c r="D115" i="17" s="1"/>
  <c r="C87" i="17"/>
  <c r="B87" i="17"/>
  <c r="B115" i="17" s="1"/>
  <c r="O87" i="18"/>
  <c r="N87" i="18"/>
  <c r="N115" i="18" s="1"/>
  <c r="M87" i="18"/>
  <c r="L87" i="18"/>
  <c r="K87" i="18"/>
  <c r="J87" i="18"/>
  <c r="I87" i="18"/>
  <c r="I115" i="18" s="1"/>
  <c r="H87" i="18"/>
  <c r="H115" i="18" s="1"/>
  <c r="G87" i="18"/>
  <c r="F87" i="18"/>
  <c r="F115" i="18" s="1"/>
  <c r="D87" i="18"/>
  <c r="C87" i="18"/>
  <c r="B87" i="18"/>
  <c r="O87" i="19"/>
  <c r="N87" i="19"/>
  <c r="M87" i="19"/>
  <c r="M115" i="19" s="1"/>
  <c r="S115" i="19" s="1"/>
  <c r="L87" i="19"/>
  <c r="L115" i="19" s="1"/>
  <c r="R115" i="19" s="1"/>
  <c r="K87" i="19"/>
  <c r="J87" i="19"/>
  <c r="I87" i="19"/>
  <c r="H87" i="19"/>
  <c r="G87" i="19"/>
  <c r="F87" i="19"/>
  <c r="D87" i="19"/>
  <c r="D115" i="19" s="1"/>
  <c r="C87" i="19"/>
  <c r="B87" i="19"/>
  <c r="O87" i="20"/>
  <c r="N87" i="20"/>
  <c r="M87" i="20"/>
  <c r="L87" i="20"/>
  <c r="K87" i="20"/>
  <c r="J87" i="20"/>
  <c r="I87" i="20"/>
  <c r="I115" i="20" s="1"/>
  <c r="H87" i="20"/>
  <c r="H115" i="20" s="1"/>
  <c r="G87" i="20"/>
  <c r="F87" i="20"/>
  <c r="D87" i="20"/>
  <c r="C87" i="20"/>
  <c r="B87" i="20"/>
  <c r="O87" i="21"/>
  <c r="N87" i="21"/>
  <c r="M87" i="21"/>
  <c r="M115" i="21" s="1"/>
  <c r="S115" i="21" s="1"/>
  <c r="L87" i="21"/>
  <c r="K87" i="21"/>
  <c r="J87" i="21"/>
  <c r="I87" i="21"/>
  <c r="H87" i="21"/>
  <c r="G87" i="21"/>
  <c r="F87" i="21"/>
  <c r="D87" i="21"/>
  <c r="D115" i="21" s="1"/>
  <c r="C87" i="21"/>
  <c r="B87" i="21"/>
  <c r="O87" i="22"/>
  <c r="N87" i="22"/>
  <c r="M87" i="22"/>
  <c r="L87" i="22"/>
  <c r="K87" i="22"/>
  <c r="J87" i="22"/>
  <c r="I87" i="22"/>
  <c r="I115" i="22" s="1"/>
  <c r="H87" i="22"/>
  <c r="H115" i="22" s="1"/>
  <c r="G87" i="22"/>
  <c r="F87" i="22"/>
  <c r="D87" i="22"/>
  <c r="C87" i="22"/>
  <c r="B87" i="22"/>
  <c r="O87" i="23"/>
  <c r="N87" i="23"/>
  <c r="M87" i="23"/>
  <c r="L87" i="23"/>
  <c r="L115" i="23" s="1"/>
  <c r="R115" i="23" s="1"/>
  <c r="K87" i="23"/>
  <c r="J87" i="23"/>
  <c r="I87" i="23"/>
  <c r="H87" i="23"/>
  <c r="G87" i="23"/>
  <c r="F87" i="23"/>
  <c r="D87" i="23"/>
  <c r="D115" i="23" s="1"/>
  <c r="C87" i="23"/>
  <c r="B87" i="23"/>
  <c r="O87" i="24"/>
  <c r="N87" i="24"/>
  <c r="N115" i="24" s="1"/>
  <c r="M87" i="24"/>
  <c r="L87" i="24"/>
  <c r="K87" i="24"/>
  <c r="J87" i="24"/>
  <c r="I87" i="24"/>
  <c r="I115" i="24" s="1"/>
  <c r="H87" i="24"/>
  <c r="H115" i="24" s="1"/>
  <c r="G87" i="24"/>
  <c r="F87" i="24"/>
  <c r="F115" i="24" s="1"/>
  <c r="D87" i="24"/>
  <c r="C87" i="24"/>
  <c r="B87" i="24"/>
  <c r="O87" i="25"/>
  <c r="N87" i="25"/>
  <c r="M87" i="25"/>
  <c r="M115" i="25" s="1"/>
  <c r="S115" i="25" s="1"/>
  <c r="L87" i="25"/>
  <c r="L115" i="25" s="1"/>
  <c r="R115" i="25" s="1"/>
  <c r="K87" i="25"/>
  <c r="J87" i="25"/>
  <c r="I87" i="25"/>
  <c r="H87" i="25"/>
  <c r="G87" i="25"/>
  <c r="F87" i="25"/>
  <c r="D87" i="25"/>
  <c r="D115" i="25" s="1"/>
  <c r="C87" i="25"/>
  <c r="B87" i="25"/>
  <c r="O87" i="26"/>
  <c r="N87" i="26"/>
  <c r="M87" i="26"/>
  <c r="L87" i="26"/>
  <c r="K87" i="26"/>
  <c r="J87" i="26"/>
  <c r="I87" i="26"/>
  <c r="I115" i="26" s="1"/>
  <c r="H87" i="26"/>
  <c r="H115" i="26" s="1"/>
  <c r="G87" i="26"/>
  <c r="F87" i="26"/>
  <c r="D87" i="26"/>
  <c r="C87" i="26"/>
  <c r="B87" i="26"/>
  <c r="O87" i="27"/>
  <c r="N87" i="27"/>
  <c r="M87" i="27"/>
  <c r="M115" i="27" s="1"/>
  <c r="S115" i="27" s="1"/>
  <c r="L87" i="27"/>
  <c r="L115" i="27" s="1"/>
  <c r="R115" i="27" s="1"/>
  <c r="K87" i="27"/>
  <c r="J87" i="27"/>
  <c r="I87" i="27"/>
  <c r="H87" i="27"/>
  <c r="G87" i="27"/>
  <c r="F87" i="27"/>
  <c r="D87" i="27"/>
  <c r="D115" i="27" s="1"/>
  <c r="C87" i="27"/>
  <c r="B87" i="27"/>
  <c r="O87" i="28"/>
  <c r="N87" i="28"/>
  <c r="M87" i="28"/>
  <c r="L87" i="28"/>
  <c r="K87" i="28"/>
  <c r="J87" i="28"/>
  <c r="I87" i="28"/>
  <c r="I115" i="28" s="1"/>
  <c r="H87" i="28"/>
  <c r="H115" i="28" s="1"/>
  <c r="G87" i="28"/>
  <c r="F87" i="28"/>
  <c r="D87" i="28"/>
  <c r="C87" i="28"/>
  <c r="B87" i="28"/>
  <c r="O87" i="1"/>
  <c r="N87" i="1"/>
  <c r="M87" i="1"/>
  <c r="M115" i="1" s="1"/>
  <c r="S115" i="1" s="1"/>
  <c r="L87" i="1"/>
  <c r="K87" i="1"/>
  <c r="J87" i="1"/>
  <c r="I87" i="1"/>
  <c r="H87" i="1"/>
  <c r="G87" i="1"/>
  <c r="F87" i="1"/>
  <c r="D87" i="1"/>
  <c r="D115" i="1" s="1"/>
  <c r="C87" i="1"/>
  <c r="B87" i="1"/>
  <c r="S115" i="2"/>
  <c r="O115" i="2"/>
  <c r="N115" i="2"/>
  <c r="M115" i="2"/>
  <c r="L115" i="2"/>
  <c r="R115" i="2" s="1"/>
  <c r="K115" i="2"/>
  <c r="J115" i="2"/>
  <c r="G115" i="2"/>
  <c r="F115" i="2"/>
  <c r="D115" i="2"/>
  <c r="C115" i="2"/>
  <c r="B115" i="2"/>
  <c r="O114" i="2"/>
  <c r="N114" i="2"/>
  <c r="U113" i="2"/>
  <c r="T113" i="2"/>
  <c r="S113" i="2"/>
  <c r="R113" i="2"/>
  <c r="S112" i="2"/>
  <c r="R112" i="2"/>
  <c r="E112" i="2"/>
  <c r="T112" i="2" s="1"/>
  <c r="S111" i="2"/>
  <c r="R111" i="2"/>
  <c r="E111" i="2"/>
  <c r="U111" i="2" s="1"/>
  <c r="S110" i="2"/>
  <c r="R110" i="2"/>
  <c r="E110" i="2"/>
  <c r="T110" i="2" s="1"/>
  <c r="T109" i="2"/>
  <c r="S109" i="2"/>
  <c r="R109" i="2"/>
  <c r="E109" i="2"/>
  <c r="U109" i="2" s="1"/>
  <c r="S108" i="2"/>
  <c r="R108" i="2"/>
  <c r="E108" i="2"/>
  <c r="U107" i="2"/>
  <c r="T107" i="2"/>
  <c r="S107" i="2"/>
  <c r="R107" i="2"/>
  <c r="E107" i="2"/>
  <c r="S106" i="2"/>
  <c r="R106" i="2"/>
  <c r="E106" i="2"/>
  <c r="U106" i="2" s="1"/>
  <c r="U105" i="2"/>
  <c r="T105" i="2"/>
  <c r="S105" i="2"/>
  <c r="R105" i="2"/>
  <c r="E105" i="2"/>
  <c r="S104" i="2"/>
  <c r="R104" i="2"/>
  <c r="E104" i="2"/>
  <c r="U104" i="2" s="1"/>
  <c r="S103" i="2"/>
  <c r="R103" i="2"/>
  <c r="E103" i="2"/>
  <c r="U103" i="2" s="1"/>
  <c r="S102" i="2"/>
  <c r="R102" i="2"/>
  <c r="E102" i="2"/>
  <c r="U102" i="2" s="1"/>
  <c r="S101" i="2"/>
  <c r="R101" i="2"/>
  <c r="E101" i="2"/>
  <c r="U101" i="2" s="1"/>
  <c r="S100" i="2"/>
  <c r="R100" i="2"/>
  <c r="E100" i="2"/>
  <c r="S99" i="2"/>
  <c r="R99" i="2"/>
  <c r="E99" i="2"/>
  <c r="U99" i="2" s="1"/>
  <c r="S98" i="2"/>
  <c r="R98" i="2"/>
  <c r="E98" i="2"/>
  <c r="U98" i="2" s="1"/>
  <c r="M97" i="2"/>
  <c r="S97" i="2" s="1"/>
  <c r="L97" i="2"/>
  <c r="K97" i="2"/>
  <c r="K114" i="2" s="1"/>
  <c r="J97" i="2"/>
  <c r="J114" i="2" s="1"/>
  <c r="I97" i="2"/>
  <c r="H97" i="2"/>
  <c r="G97" i="2"/>
  <c r="G114" i="2" s="1"/>
  <c r="F97" i="2"/>
  <c r="F114" i="2" s="1"/>
  <c r="D97" i="2"/>
  <c r="D114" i="2" s="1"/>
  <c r="C97" i="2"/>
  <c r="C114" i="2" s="1"/>
  <c r="B97" i="2"/>
  <c r="B114" i="2" s="1"/>
  <c r="O115" i="3"/>
  <c r="N115" i="3"/>
  <c r="M115" i="3"/>
  <c r="S115" i="3" s="1"/>
  <c r="L115" i="3"/>
  <c r="R115" i="3" s="1"/>
  <c r="K115" i="3"/>
  <c r="J115" i="3"/>
  <c r="I115" i="3"/>
  <c r="H115" i="3"/>
  <c r="G115" i="3"/>
  <c r="F115" i="3"/>
  <c r="D115" i="3"/>
  <c r="C115" i="3"/>
  <c r="B115" i="3"/>
  <c r="O114" i="3"/>
  <c r="N114" i="3"/>
  <c r="U113" i="3"/>
  <c r="T113" i="3"/>
  <c r="S113" i="3"/>
  <c r="R113" i="3"/>
  <c r="S112" i="3"/>
  <c r="R112" i="3"/>
  <c r="E112" i="3"/>
  <c r="S111" i="3"/>
  <c r="R111" i="3"/>
  <c r="E111" i="3"/>
  <c r="S110" i="3"/>
  <c r="R110" i="3"/>
  <c r="E110" i="3"/>
  <c r="U110" i="3" s="1"/>
  <c r="S109" i="3"/>
  <c r="R109" i="3"/>
  <c r="E109" i="3"/>
  <c r="S108" i="3"/>
  <c r="R108" i="3"/>
  <c r="E108" i="3"/>
  <c r="U108" i="3" s="1"/>
  <c r="U107" i="3"/>
  <c r="T107" i="3"/>
  <c r="S107" i="3"/>
  <c r="R107" i="3"/>
  <c r="E107" i="3"/>
  <c r="S106" i="3"/>
  <c r="R106" i="3"/>
  <c r="E106" i="3"/>
  <c r="U106" i="3" s="1"/>
  <c r="U105" i="3"/>
  <c r="T105" i="3"/>
  <c r="S105" i="3"/>
  <c r="R105" i="3"/>
  <c r="E105" i="3"/>
  <c r="S104" i="3"/>
  <c r="R104" i="3"/>
  <c r="E104" i="3"/>
  <c r="U104" i="3" s="1"/>
  <c r="S103" i="3"/>
  <c r="R103" i="3"/>
  <c r="E103" i="3"/>
  <c r="S102" i="3"/>
  <c r="R102" i="3"/>
  <c r="E102" i="3"/>
  <c r="U102" i="3" s="1"/>
  <c r="S101" i="3"/>
  <c r="R101" i="3"/>
  <c r="E101" i="3"/>
  <c r="S100" i="3"/>
  <c r="R100" i="3"/>
  <c r="E100" i="3"/>
  <c r="U100" i="3" s="1"/>
  <c r="T99" i="3"/>
  <c r="S99" i="3"/>
  <c r="R99" i="3"/>
  <c r="E99" i="3"/>
  <c r="U99" i="3" s="1"/>
  <c r="S98" i="3"/>
  <c r="R98" i="3"/>
  <c r="E98" i="3"/>
  <c r="U98" i="3" s="1"/>
  <c r="M97" i="3"/>
  <c r="S97" i="3" s="1"/>
  <c r="L97" i="3"/>
  <c r="L114" i="3" s="1"/>
  <c r="R114" i="3" s="1"/>
  <c r="K97" i="3"/>
  <c r="K114" i="3" s="1"/>
  <c r="J97" i="3"/>
  <c r="J114" i="3" s="1"/>
  <c r="I97" i="3"/>
  <c r="I114" i="3" s="1"/>
  <c r="H97" i="3"/>
  <c r="H114" i="3" s="1"/>
  <c r="G97" i="3"/>
  <c r="G114" i="3" s="1"/>
  <c r="F97" i="3"/>
  <c r="F114" i="3" s="1"/>
  <c r="D97" i="3"/>
  <c r="C97" i="3"/>
  <c r="C114" i="3" s="1"/>
  <c r="B97" i="3"/>
  <c r="B114" i="3" s="1"/>
  <c r="O115" i="4"/>
  <c r="N115" i="4"/>
  <c r="M115" i="4"/>
  <c r="S115" i="4" s="1"/>
  <c r="L115" i="4"/>
  <c r="R115" i="4" s="1"/>
  <c r="K115" i="4"/>
  <c r="J115" i="4"/>
  <c r="G115" i="4"/>
  <c r="F115" i="4"/>
  <c r="D115" i="4"/>
  <c r="C115" i="4"/>
  <c r="B115" i="4"/>
  <c r="O114" i="4"/>
  <c r="M114" i="4"/>
  <c r="S114" i="4" s="1"/>
  <c r="U113" i="4"/>
  <c r="T113" i="4"/>
  <c r="S113" i="4"/>
  <c r="R113" i="4"/>
  <c r="S112" i="4"/>
  <c r="R112" i="4"/>
  <c r="E112" i="4"/>
  <c r="U111" i="4"/>
  <c r="S111" i="4"/>
  <c r="R111" i="4"/>
  <c r="E111" i="4"/>
  <c r="T111" i="4" s="1"/>
  <c r="S110" i="4"/>
  <c r="R110" i="4"/>
  <c r="E110" i="4"/>
  <c r="U110" i="4" s="1"/>
  <c r="S109" i="4"/>
  <c r="R109" i="4"/>
  <c r="E109" i="4"/>
  <c r="U109" i="4" s="1"/>
  <c r="S108" i="4"/>
  <c r="R108" i="4"/>
  <c r="E108" i="4"/>
  <c r="U108" i="4" s="1"/>
  <c r="S107" i="4"/>
  <c r="R107" i="4"/>
  <c r="E107" i="4"/>
  <c r="U107" i="4" s="1"/>
  <c r="S106" i="4"/>
  <c r="R106" i="4"/>
  <c r="E106" i="4"/>
  <c r="U105" i="4"/>
  <c r="S105" i="4"/>
  <c r="R105" i="4"/>
  <c r="E105" i="4"/>
  <c r="T105" i="4" s="1"/>
  <c r="S104" i="4"/>
  <c r="R104" i="4"/>
  <c r="E104" i="4"/>
  <c r="S103" i="4"/>
  <c r="R103" i="4"/>
  <c r="E103" i="4"/>
  <c r="T103" i="4" s="1"/>
  <c r="S102" i="4"/>
  <c r="R102" i="4"/>
  <c r="E102" i="4"/>
  <c r="U102" i="4" s="1"/>
  <c r="T101" i="4"/>
  <c r="S101" i="4"/>
  <c r="R101" i="4"/>
  <c r="E101" i="4"/>
  <c r="U101" i="4" s="1"/>
  <c r="S100" i="4"/>
  <c r="R100" i="4"/>
  <c r="E100" i="4"/>
  <c r="U100" i="4" s="1"/>
  <c r="S99" i="4"/>
  <c r="R99" i="4"/>
  <c r="E99" i="4"/>
  <c r="U99" i="4" s="1"/>
  <c r="S98" i="4"/>
  <c r="R98" i="4"/>
  <c r="E98" i="4"/>
  <c r="S97" i="4"/>
  <c r="M97" i="4"/>
  <c r="L97" i="4"/>
  <c r="R97" i="4" s="1"/>
  <c r="K97" i="4"/>
  <c r="K114" i="4" s="1"/>
  <c r="J97" i="4"/>
  <c r="J114" i="4" s="1"/>
  <c r="I97" i="4"/>
  <c r="H97" i="4"/>
  <c r="H114" i="4" s="1"/>
  <c r="G97" i="4"/>
  <c r="G114" i="4" s="1"/>
  <c r="F97" i="4"/>
  <c r="D97" i="4"/>
  <c r="D114" i="4" s="1"/>
  <c r="C97" i="4"/>
  <c r="C114" i="4" s="1"/>
  <c r="B97" i="4"/>
  <c r="B114" i="4" s="1"/>
  <c r="O115" i="5"/>
  <c r="N115" i="5"/>
  <c r="L115" i="5"/>
  <c r="R115" i="5" s="1"/>
  <c r="K115" i="5"/>
  <c r="I115" i="5"/>
  <c r="H115" i="5"/>
  <c r="G115" i="5"/>
  <c r="F115" i="5"/>
  <c r="D115" i="5"/>
  <c r="C115" i="5"/>
  <c r="O114" i="5"/>
  <c r="N114" i="5"/>
  <c r="J114" i="5"/>
  <c r="H114" i="5"/>
  <c r="U113" i="5"/>
  <c r="T113" i="5"/>
  <c r="S113" i="5"/>
  <c r="R113" i="5"/>
  <c r="S112" i="5"/>
  <c r="R112" i="5"/>
  <c r="E112" i="5"/>
  <c r="U112" i="5" s="1"/>
  <c r="S111" i="5"/>
  <c r="R111" i="5"/>
  <c r="E111" i="5"/>
  <c r="U111" i="5" s="1"/>
  <c r="S110" i="5"/>
  <c r="R110" i="5"/>
  <c r="E110" i="5"/>
  <c r="U110" i="5" s="1"/>
  <c r="S109" i="5"/>
  <c r="R109" i="5"/>
  <c r="E109" i="5"/>
  <c r="S108" i="5"/>
  <c r="R108" i="5"/>
  <c r="E108" i="5"/>
  <c r="U108" i="5" s="1"/>
  <c r="S107" i="5"/>
  <c r="R107" i="5"/>
  <c r="E107" i="5"/>
  <c r="S106" i="5"/>
  <c r="R106" i="5"/>
  <c r="E106" i="5"/>
  <c r="U106" i="5" s="1"/>
  <c r="S105" i="5"/>
  <c r="R105" i="5"/>
  <c r="E105" i="5"/>
  <c r="U105" i="5" s="1"/>
  <c r="S104" i="5"/>
  <c r="R104" i="5"/>
  <c r="E104" i="5"/>
  <c r="U104" i="5" s="1"/>
  <c r="S103" i="5"/>
  <c r="R103" i="5"/>
  <c r="E103" i="5"/>
  <c r="U103" i="5" s="1"/>
  <c r="T102" i="5"/>
  <c r="S102" i="5"/>
  <c r="R102" i="5"/>
  <c r="E102" i="5"/>
  <c r="U102" i="5" s="1"/>
  <c r="S101" i="5"/>
  <c r="R101" i="5"/>
  <c r="E101" i="5"/>
  <c r="U100" i="5"/>
  <c r="T100" i="5"/>
  <c r="S100" i="5"/>
  <c r="R100" i="5"/>
  <c r="E100" i="5"/>
  <c r="S99" i="5"/>
  <c r="R99" i="5"/>
  <c r="E99" i="5"/>
  <c r="U98" i="5"/>
  <c r="T98" i="5"/>
  <c r="S98" i="5"/>
  <c r="R98" i="5"/>
  <c r="E98" i="5"/>
  <c r="M97" i="5"/>
  <c r="M114" i="5" s="1"/>
  <c r="S114" i="5" s="1"/>
  <c r="L97" i="5"/>
  <c r="R97" i="5" s="1"/>
  <c r="K97" i="5"/>
  <c r="K114" i="5" s="1"/>
  <c r="J97" i="5"/>
  <c r="I97" i="5"/>
  <c r="I114" i="5" s="1"/>
  <c r="H97" i="5"/>
  <c r="G97" i="5"/>
  <c r="G114" i="5" s="1"/>
  <c r="F97" i="5"/>
  <c r="F114" i="5" s="1"/>
  <c r="D97" i="5"/>
  <c r="C97" i="5"/>
  <c r="C114" i="5" s="1"/>
  <c r="B97" i="5"/>
  <c r="B114" i="5" s="1"/>
  <c r="O115" i="6"/>
  <c r="N115" i="6"/>
  <c r="M115" i="6"/>
  <c r="S115" i="6" s="1"/>
  <c r="L115" i="6"/>
  <c r="R115" i="6" s="1"/>
  <c r="K115" i="6"/>
  <c r="J115" i="6"/>
  <c r="G115" i="6"/>
  <c r="F115" i="6"/>
  <c r="D115" i="6"/>
  <c r="C115" i="6"/>
  <c r="B115" i="6"/>
  <c r="O114" i="6"/>
  <c r="N114" i="6"/>
  <c r="U113" i="6"/>
  <c r="T113" i="6"/>
  <c r="S113" i="6"/>
  <c r="R113" i="6"/>
  <c r="S112" i="6"/>
  <c r="R112" i="6"/>
  <c r="E112" i="6"/>
  <c r="S111" i="6"/>
  <c r="R111" i="6"/>
  <c r="E111" i="6"/>
  <c r="U111" i="6" s="1"/>
  <c r="S110" i="6"/>
  <c r="R110" i="6"/>
  <c r="E110" i="6"/>
  <c r="S109" i="6"/>
  <c r="R109" i="6"/>
  <c r="E109" i="6"/>
  <c r="U109" i="6" s="1"/>
  <c r="U108" i="6"/>
  <c r="T108" i="6"/>
  <c r="S108" i="6"/>
  <c r="R108" i="6"/>
  <c r="E108" i="6"/>
  <c r="S107" i="6"/>
  <c r="R107" i="6"/>
  <c r="E107" i="6"/>
  <c r="U107" i="6" s="1"/>
  <c r="U106" i="6"/>
  <c r="S106" i="6"/>
  <c r="R106" i="6"/>
  <c r="E106" i="6"/>
  <c r="T106" i="6" s="1"/>
  <c r="S105" i="6"/>
  <c r="R105" i="6"/>
  <c r="E105" i="6"/>
  <c r="S104" i="6"/>
  <c r="R104" i="6"/>
  <c r="E104" i="6"/>
  <c r="S103" i="6"/>
  <c r="R103" i="6"/>
  <c r="E103" i="6"/>
  <c r="S102" i="6"/>
  <c r="R102" i="6"/>
  <c r="E102" i="6"/>
  <c r="S101" i="6"/>
  <c r="R101" i="6"/>
  <c r="E101" i="6"/>
  <c r="S100" i="6"/>
  <c r="R100" i="6"/>
  <c r="E100" i="6"/>
  <c r="U100" i="6" s="1"/>
  <c r="S99" i="6"/>
  <c r="R99" i="6"/>
  <c r="E99" i="6"/>
  <c r="U99" i="6" s="1"/>
  <c r="S98" i="6"/>
  <c r="R98" i="6"/>
  <c r="E98" i="6"/>
  <c r="U98" i="6" s="1"/>
  <c r="M97" i="6"/>
  <c r="L97" i="6"/>
  <c r="L114" i="6" s="1"/>
  <c r="R114" i="6" s="1"/>
  <c r="K97" i="6"/>
  <c r="K114" i="6" s="1"/>
  <c r="J97" i="6"/>
  <c r="J114" i="6" s="1"/>
  <c r="I97" i="6"/>
  <c r="H97" i="6"/>
  <c r="H114" i="6" s="1"/>
  <c r="G97" i="6"/>
  <c r="G114" i="6" s="1"/>
  <c r="F97" i="6"/>
  <c r="F114" i="6" s="1"/>
  <c r="D97" i="6"/>
  <c r="D114" i="6" s="1"/>
  <c r="C97" i="6"/>
  <c r="C114" i="6" s="1"/>
  <c r="B97" i="6"/>
  <c r="B114" i="6" s="1"/>
  <c r="O115" i="7"/>
  <c r="N115" i="7"/>
  <c r="K115" i="7"/>
  <c r="I115" i="7"/>
  <c r="H115" i="7"/>
  <c r="G115" i="7"/>
  <c r="F115" i="7"/>
  <c r="C115" i="7"/>
  <c r="O114" i="7"/>
  <c r="N114" i="7"/>
  <c r="U113" i="7"/>
  <c r="T113" i="7"/>
  <c r="S113" i="7"/>
  <c r="R113" i="7"/>
  <c r="S112" i="7"/>
  <c r="R112" i="7"/>
  <c r="E112" i="7"/>
  <c r="T112" i="7" s="1"/>
  <c r="U111" i="7"/>
  <c r="T111" i="7"/>
  <c r="S111" i="7"/>
  <c r="R111" i="7"/>
  <c r="E111" i="7"/>
  <c r="S110" i="7"/>
  <c r="R110" i="7"/>
  <c r="E110" i="7"/>
  <c r="U110" i="7" s="1"/>
  <c r="U109" i="7"/>
  <c r="T109" i="7"/>
  <c r="S109" i="7"/>
  <c r="R109" i="7"/>
  <c r="E109" i="7"/>
  <c r="S108" i="7"/>
  <c r="R108" i="7"/>
  <c r="E108" i="7"/>
  <c r="S107" i="7"/>
  <c r="R107" i="7"/>
  <c r="E107" i="7"/>
  <c r="S106" i="7"/>
  <c r="R106" i="7"/>
  <c r="E106" i="7"/>
  <c r="T106" i="7" s="1"/>
  <c r="S105" i="7"/>
  <c r="R105" i="7"/>
  <c r="E105" i="7"/>
  <c r="T105" i="7" s="1"/>
  <c r="S104" i="7"/>
  <c r="R104" i="7"/>
  <c r="E104" i="7"/>
  <c r="S103" i="7"/>
  <c r="R103" i="7"/>
  <c r="E103" i="7"/>
  <c r="U103" i="7" s="1"/>
  <c r="S102" i="7"/>
  <c r="R102" i="7"/>
  <c r="E102" i="7"/>
  <c r="S101" i="7"/>
  <c r="R101" i="7"/>
  <c r="E101" i="7"/>
  <c r="S100" i="7"/>
  <c r="R100" i="7"/>
  <c r="E100" i="7"/>
  <c r="S99" i="7"/>
  <c r="R99" i="7"/>
  <c r="E99" i="7"/>
  <c r="S98" i="7"/>
  <c r="R98" i="7"/>
  <c r="E98" i="7"/>
  <c r="M97" i="7"/>
  <c r="S97" i="7" s="1"/>
  <c r="L97" i="7"/>
  <c r="K97" i="7"/>
  <c r="K114" i="7" s="1"/>
  <c r="J97" i="7"/>
  <c r="I97" i="7"/>
  <c r="I114" i="7" s="1"/>
  <c r="H97" i="7"/>
  <c r="H114" i="7" s="1"/>
  <c r="G97" i="7"/>
  <c r="G114" i="7" s="1"/>
  <c r="F97" i="7"/>
  <c r="F114" i="7" s="1"/>
  <c r="D97" i="7"/>
  <c r="C97" i="7"/>
  <c r="C114" i="7" s="1"/>
  <c r="B97" i="7"/>
  <c r="B114" i="7" s="1"/>
  <c r="O115" i="8"/>
  <c r="M115" i="8"/>
  <c r="S115" i="8" s="1"/>
  <c r="L115" i="8"/>
  <c r="R115" i="8" s="1"/>
  <c r="K115" i="8"/>
  <c r="J115" i="8"/>
  <c r="G115" i="8"/>
  <c r="D115" i="8"/>
  <c r="C115" i="8"/>
  <c r="B115" i="8"/>
  <c r="O114" i="8"/>
  <c r="M114" i="8"/>
  <c r="S114" i="8" s="1"/>
  <c r="U113" i="8"/>
  <c r="T113" i="8"/>
  <c r="S113" i="8"/>
  <c r="R113" i="8"/>
  <c r="S112" i="8"/>
  <c r="R112" i="8"/>
  <c r="E112" i="8"/>
  <c r="U112" i="8" s="1"/>
  <c r="S111" i="8"/>
  <c r="R111" i="8"/>
  <c r="E111" i="8"/>
  <c r="U111" i="8" s="1"/>
  <c r="S110" i="8"/>
  <c r="R110" i="8"/>
  <c r="E110" i="8"/>
  <c r="T109" i="8"/>
  <c r="S109" i="8"/>
  <c r="R109" i="8"/>
  <c r="E109" i="8"/>
  <c r="U109" i="8" s="1"/>
  <c r="S108" i="8"/>
  <c r="R108" i="8"/>
  <c r="E108" i="8"/>
  <c r="T108" i="8" s="1"/>
  <c r="S107" i="8"/>
  <c r="R107" i="8"/>
  <c r="E107" i="8"/>
  <c r="U107" i="8" s="1"/>
  <c r="S106" i="8"/>
  <c r="R106" i="8"/>
  <c r="E106" i="8"/>
  <c r="U106" i="8" s="1"/>
  <c r="S105" i="8"/>
  <c r="R105" i="8"/>
  <c r="E105" i="8"/>
  <c r="S104" i="8"/>
  <c r="R104" i="8"/>
  <c r="E104" i="8"/>
  <c r="U104" i="8" s="1"/>
  <c r="S103" i="8"/>
  <c r="R103" i="8"/>
  <c r="E103" i="8"/>
  <c r="S102" i="8"/>
  <c r="R102" i="8"/>
  <c r="E102" i="8"/>
  <c r="S101" i="8"/>
  <c r="R101" i="8"/>
  <c r="E101" i="8"/>
  <c r="U100" i="8"/>
  <c r="S100" i="8"/>
  <c r="R100" i="8"/>
  <c r="E100" i="8"/>
  <c r="S99" i="8"/>
  <c r="R99" i="8"/>
  <c r="E99" i="8"/>
  <c r="U99" i="8" s="1"/>
  <c r="U98" i="8"/>
  <c r="S98" i="8"/>
  <c r="R98" i="8"/>
  <c r="E98" i="8"/>
  <c r="T98" i="8" s="1"/>
  <c r="M97" i="8"/>
  <c r="S97" i="8" s="1"/>
  <c r="L97" i="8"/>
  <c r="K97" i="8"/>
  <c r="K114" i="8" s="1"/>
  <c r="J97" i="8"/>
  <c r="J114" i="8" s="1"/>
  <c r="I97" i="8"/>
  <c r="H97" i="8"/>
  <c r="G97" i="8"/>
  <c r="G114" i="8" s="1"/>
  <c r="F97" i="8"/>
  <c r="F114" i="8" s="1"/>
  <c r="D97" i="8"/>
  <c r="D114" i="8" s="1"/>
  <c r="C97" i="8"/>
  <c r="C114" i="8" s="1"/>
  <c r="B97" i="8"/>
  <c r="B114" i="8" s="1"/>
  <c r="O115" i="9"/>
  <c r="N115" i="9"/>
  <c r="K115" i="9"/>
  <c r="J115" i="9"/>
  <c r="I115" i="9"/>
  <c r="H115" i="9"/>
  <c r="G115" i="9"/>
  <c r="F115" i="9"/>
  <c r="C115" i="9"/>
  <c r="B115" i="9"/>
  <c r="O114" i="9"/>
  <c r="N114" i="9"/>
  <c r="U113" i="9"/>
  <c r="T113" i="9"/>
  <c r="S113" i="9"/>
  <c r="R113" i="9"/>
  <c r="T112" i="9"/>
  <c r="S112" i="9"/>
  <c r="R112" i="9"/>
  <c r="E112" i="9"/>
  <c r="U112" i="9" s="1"/>
  <c r="S111" i="9"/>
  <c r="R111" i="9"/>
  <c r="E111" i="9"/>
  <c r="U110" i="9"/>
  <c r="T110" i="9"/>
  <c r="S110" i="9"/>
  <c r="R110" i="9"/>
  <c r="E110" i="9"/>
  <c r="S109" i="9"/>
  <c r="R109" i="9"/>
  <c r="E109" i="9"/>
  <c r="U109" i="9" s="1"/>
  <c r="T108" i="9"/>
  <c r="S108" i="9"/>
  <c r="R108" i="9"/>
  <c r="E108" i="9"/>
  <c r="U108" i="9" s="1"/>
  <c r="S107" i="9"/>
  <c r="R107" i="9"/>
  <c r="E107" i="9"/>
  <c r="U107" i="9" s="1"/>
  <c r="T106" i="9"/>
  <c r="S106" i="9"/>
  <c r="R106" i="9"/>
  <c r="E106" i="9"/>
  <c r="U106" i="9" s="1"/>
  <c r="S105" i="9"/>
  <c r="R105" i="9"/>
  <c r="E105" i="9"/>
  <c r="U104" i="9"/>
  <c r="T104" i="9"/>
  <c r="S104" i="9"/>
  <c r="R104" i="9"/>
  <c r="E104" i="9"/>
  <c r="S103" i="9"/>
  <c r="R103" i="9"/>
  <c r="E103" i="9"/>
  <c r="T103" i="9" s="1"/>
  <c r="S102" i="9"/>
  <c r="R102" i="9"/>
  <c r="E102" i="9"/>
  <c r="T102" i="9" s="1"/>
  <c r="S101" i="9"/>
  <c r="R101" i="9"/>
  <c r="E101" i="9"/>
  <c r="U101" i="9" s="1"/>
  <c r="S100" i="9"/>
  <c r="R100" i="9"/>
  <c r="E100" i="9"/>
  <c r="S99" i="9"/>
  <c r="R99" i="9"/>
  <c r="E99" i="9"/>
  <c r="U99" i="9" s="1"/>
  <c r="S98" i="9"/>
  <c r="R98" i="9"/>
  <c r="E98" i="9"/>
  <c r="U98" i="9" s="1"/>
  <c r="M97" i="9"/>
  <c r="S97" i="9" s="1"/>
  <c r="L97" i="9"/>
  <c r="R97" i="9" s="1"/>
  <c r="K97" i="9"/>
  <c r="K114" i="9" s="1"/>
  <c r="J97" i="9"/>
  <c r="J114" i="9" s="1"/>
  <c r="I97" i="9"/>
  <c r="I114" i="9" s="1"/>
  <c r="H97" i="9"/>
  <c r="H114" i="9" s="1"/>
  <c r="G97" i="9"/>
  <c r="G114" i="9" s="1"/>
  <c r="F97" i="9"/>
  <c r="F114" i="9" s="1"/>
  <c r="D97" i="9"/>
  <c r="D114" i="9" s="1"/>
  <c r="C97" i="9"/>
  <c r="C114" i="9" s="1"/>
  <c r="B97" i="9"/>
  <c r="B114" i="9" s="1"/>
  <c r="O115" i="10"/>
  <c r="M115" i="10"/>
  <c r="S115" i="10" s="1"/>
  <c r="L115" i="10"/>
  <c r="R115" i="10" s="1"/>
  <c r="K115" i="10"/>
  <c r="J115" i="10"/>
  <c r="G115" i="10"/>
  <c r="D115" i="10"/>
  <c r="C115" i="10"/>
  <c r="B115" i="10"/>
  <c r="O114" i="10"/>
  <c r="U113" i="10"/>
  <c r="T113" i="10"/>
  <c r="S113" i="10"/>
  <c r="R113" i="10"/>
  <c r="T112" i="10"/>
  <c r="S112" i="10"/>
  <c r="R112" i="10"/>
  <c r="E112" i="10"/>
  <c r="U112" i="10" s="1"/>
  <c r="S111" i="10"/>
  <c r="R111" i="10"/>
  <c r="E111" i="10"/>
  <c r="U111" i="10" s="1"/>
  <c r="S110" i="10"/>
  <c r="R110" i="10"/>
  <c r="E110" i="10"/>
  <c r="S109" i="10"/>
  <c r="R109" i="10"/>
  <c r="E109" i="10"/>
  <c r="U109" i="10" s="1"/>
  <c r="S108" i="10"/>
  <c r="R108" i="10"/>
  <c r="E108" i="10"/>
  <c r="S107" i="10"/>
  <c r="R107" i="10"/>
  <c r="E107" i="10"/>
  <c r="U107" i="10" s="1"/>
  <c r="S106" i="10"/>
  <c r="R106" i="10"/>
  <c r="E106" i="10"/>
  <c r="T106" i="10" s="1"/>
  <c r="S105" i="10"/>
  <c r="R105" i="10"/>
  <c r="E105" i="10"/>
  <c r="U105" i="10" s="1"/>
  <c r="T104" i="10"/>
  <c r="S104" i="10"/>
  <c r="R104" i="10"/>
  <c r="E104" i="10"/>
  <c r="U104" i="10" s="1"/>
  <c r="S103" i="10"/>
  <c r="R103" i="10"/>
  <c r="E103" i="10"/>
  <c r="S102" i="10"/>
  <c r="R102" i="10"/>
  <c r="E102" i="10"/>
  <c r="U102" i="10" s="1"/>
  <c r="S101" i="10"/>
  <c r="R101" i="10"/>
  <c r="E101" i="10"/>
  <c r="S100" i="10"/>
  <c r="R100" i="10"/>
  <c r="E100" i="10"/>
  <c r="U100" i="10" s="1"/>
  <c r="S99" i="10"/>
  <c r="R99" i="10"/>
  <c r="E99" i="10"/>
  <c r="U99" i="10" s="1"/>
  <c r="S98" i="10"/>
  <c r="R98" i="10"/>
  <c r="E98" i="10"/>
  <c r="M97" i="10"/>
  <c r="S97" i="10" s="1"/>
  <c r="L97" i="10"/>
  <c r="L114" i="10" s="1"/>
  <c r="R114" i="10" s="1"/>
  <c r="K97" i="10"/>
  <c r="K114" i="10" s="1"/>
  <c r="J97" i="10"/>
  <c r="J114" i="10" s="1"/>
  <c r="I97" i="10"/>
  <c r="H97" i="10"/>
  <c r="G97" i="10"/>
  <c r="G114" i="10" s="1"/>
  <c r="F97" i="10"/>
  <c r="D97" i="10"/>
  <c r="D114" i="10" s="1"/>
  <c r="C97" i="10"/>
  <c r="C114" i="10" s="1"/>
  <c r="B97" i="10"/>
  <c r="B114" i="10" s="1"/>
  <c r="O115" i="11"/>
  <c r="N115" i="11"/>
  <c r="L115" i="11"/>
  <c r="R115" i="11" s="1"/>
  <c r="K115" i="11"/>
  <c r="J115" i="11"/>
  <c r="I115" i="11"/>
  <c r="H115" i="11"/>
  <c r="G115" i="11"/>
  <c r="F115" i="11"/>
  <c r="D115" i="11"/>
  <c r="C115" i="11"/>
  <c r="B115" i="11"/>
  <c r="O114" i="11"/>
  <c r="N114" i="11"/>
  <c r="U113" i="11"/>
  <c r="T113" i="11"/>
  <c r="S113" i="11"/>
  <c r="R113" i="11"/>
  <c r="S112" i="11"/>
  <c r="R112" i="11"/>
  <c r="E112" i="11"/>
  <c r="U112" i="11" s="1"/>
  <c r="S111" i="11"/>
  <c r="R111" i="11"/>
  <c r="E111" i="11"/>
  <c r="S110" i="11"/>
  <c r="R110" i="11"/>
  <c r="E110" i="11"/>
  <c r="U110" i="11" s="1"/>
  <c r="S109" i="11"/>
  <c r="R109" i="11"/>
  <c r="E109" i="11"/>
  <c r="S108" i="11"/>
  <c r="R108" i="11"/>
  <c r="E108" i="11"/>
  <c r="U108" i="11" s="1"/>
  <c r="S107" i="11"/>
  <c r="R107" i="11"/>
  <c r="E107" i="11"/>
  <c r="U107" i="11" s="1"/>
  <c r="S106" i="11"/>
  <c r="R106" i="11"/>
  <c r="E106" i="11"/>
  <c r="S105" i="11"/>
  <c r="R105" i="11"/>
  <c r="E105" i="11"/>
  <c r="U105" i="11" s="1"/>
  <c r="S104" i="11"/>
  <c r="R104" i="11"/>
  <c r="E104" i="11"/>
  <c r="S103" i="11"/>
  <c r="R103" i="11"/>
  <c r="E103" i="11"/>
  <c r="U103" i="11" s="1"/>
  <c r="S102" i="11"/>
  <c r="R102" i="11"/>
  <c r="E102" i="11"/>
  <c r="U102" i="11" s="1"/>
  <c r="S101" i="11"/>
  <c r="R101" i="11"/>
  <c r="E101" i="11"/>
  <c r="S100" i="11"/>
  <c r="R100" i="11"/>
  <c r="E100" i="11"/>
  <c r="U100" i="11" s="1"/>
  <c r="S99" i="11"/>
  <c r="R99" i="11"/>
  <c r="E99" i="11"/>
  <c r="S98" i="11"/>
  <c r="R98" i="11"/>
  <c r="E98" i="11"/>
  <c r="U98" i="11" s="1"/>
  <c r="M97" i="11"/>
  <c r="M114" i="11" s="1"/>
  <c r="S114" i="11" s="1"/>
  <c r="L97" i="11"/>
  <c r="R97" i="11" s="1"/>
  <c r="K97" i="11"/>
  <c r="K114" i="11" s="1"/>
  <c r="J97" i="11"/>
  <c r="J114" i="11" s="1"/>
  <c r="I97" i="11"/>
  <c r="I114" i="11" s="1"/>
  <c r="H97" i="11"/>
  <c r="H114" i="11" s="1"/>
  <c r="G97" i="11"/>
  <c r="G114" i="11" s="1"/>
  <c r="F97" i="11"/>
  <c r="F114" i="11" s="1"/>
  <c r="D97" i="11"/>
  <c r="C97" i="11"/>
  <c r="C114" i="11" s="1"/>
  <c r="B97" i="11"/>
  <c r="B114" i="11" s="1"/>
  <c r="O115" i="12"/>
  <c r="N115" i="12"/>
  <c r="M115" i="12"/>
  <c r="S115" i="12" s="1"/>
  <c r="L115" i="12"/>
  <c r="R115" i="12" s="1"/>
  <c r="K115" i="12"/>
  <c r="J115" i="12"/>
  <c r="G115" i="12"/>
  <c r="F115" i="12"/>
  <c r="D115" i="12"/>
  <c r="C115" i="12"/>
  <c r="B115" i="12"/>
  <c r="O114" i="12"/>
  <c r="N114" i="12"/>
  <c r="J114" i="12"/>
  <c r="U113" i="12"/>
  <c r="T113" i="12"/>
  <c r="S113" i="12"/>
  <c r="R113" i="12"/>
  <c r="S112" i="12"/>
  <c r="R112" i="12"/>
  <c r="E112" i="12"/>
  <c r="T112" i="12" s="1"/>
  <c r="U111" i="12"/>
  <c r="S111" i="12"/>
  <c r="R111" i="12"/>
  <c r="E111" i="12"/>
  <c r="T111" i="12" s="1"/>
  <c r="S110" i="12"/>
  <c r="R110" i="12"/>
  <c r="E110" i="12"/>
  <c r="U110" i="12" s="1"/>
  <c r="T109" i="12"/>
  <c r="S109" i="12"/>
  <c r="R109" i="12"/>
  <c r="E109" i="12"/>
  <c r="U109" i="12" s="1"/>
  <c r="S108" i="12"/>
  <c r="R108" i="12"/>
  <c r="E108" i="12"/>
  <c r="S107" i="12"/>
  <c r="R107" i="12"/>
  <c r="E107" i="12"/>
  <c r="U107" i="12" s="1"/>
  <c r="S106" i="12"/>
  <c r="R106" i="12"/>
  <c r="E106" i="12"/>
  <c r="S105" i="12"/>
  <c r="R105" i="12"/>
  <c r="E105" i="12"/>
  <c r="T105" i="12" s="1"/>
  <c r="S104" i="12"/>
  <c r="R104" i="12"/>
  <c r="E104" i="12"/>
  <c r="S103" i="12"/>
  <c r="R103" i="12"/>
  <c r="E103" i="12"/>
  <c r="T103" i="12" s="1"/>
  <c r="S102" i="12"/>
  <c r="R102" i="12"/>
  <c r="E102" i="12"/>
  <c r="U102" i="12" s="1"/>
  <c r="S101" i="12"/>
  <c r="R101" i="12"/>
  <c r="E101" i="12"/>
  <c r="S100" i="12"/>
  <c r="R100" i="12"/>
  <c r="E100" i="12"/>
  <c r="U100" i="12" s="1"/>
  <c r="S99" i="12"/>
  <c r="R99" i="12"/>
  <c r="E99" i="12"/>
  <c r="S98" i="12"/>
  <c r="R98" i="12"/>
  <c r="E98" i="12"/>
  <c r="U98" i="12" s="1"/>
  <c r="M97" i="12"/>
  <c r="M114" i="12" s="1"/>
  <c r="S114" i="12" s="1"/>
  <c r="L97" i="12"/>
  <c r="L114" i="12" s="1"/>
  <c r="R114" i="12" s="1"/>
  <c r="K97" i="12"/>
  <c r="K114" i="12" s="1"/>
  <c r="J97" i="12"/>
  <c r="I97" i="12"/>
  <c r="H97" i="12"/>
  <c r="G97" i="12"/>
  <c r="G114" i="12" s="1"/>
  <c r="F97" i="12"/>
  <c r="F114" i="12" s="1"/>
  <c r="D97" i="12"/>
  <c r="D114" i="12" s="1"/>
  <c r="C97" i="12"/>
  <c r="C114" i="12" s="1"/>
  <c r="B97" i="12"/>
  <c r="B114" i="12" s="1"/>
  <c r="O115" i="13"/>
  <c r="N115" i="13"/>
  <c r="K115" i="13"/>
  <c r="I115" i="13"/>
  <c r="H115" i="13"/>
  <c r="G115" i="13"/>
  <c r="F115" i="13"/>
  <c r="C115" i="13"/>
  <c r="O114" i="13"/>
  <c r="N114" i="13"/>
  <c r="U113" i="13"/>
  <c r="T113" i="13"/>
  <c r="S113" i="13"/>
  <c r="R113" i="13"/>
  <c r="S112" i="13"/>
  <c r="R112" i="13"/>
  <c r="E112" i="13"/>
  <c r="U112" i="13" s="1"/>
  <c r="S111" i="13"/>
  <c r="R111" i="13"/>
  <c r="E111" i="13"/>
  <c r="S110" i="13"/>
  <c r="R110" i="13"/>
  <c r="E110" i="13"/>
  <c r="U110" i="13" s="1"/>
  <c r="S109" i="13"/>
  <c r="R109" i="13"/>
  <c r="E109" i="13"/>
  <c r="U109" i="13" s="1"/>
  <c r="S108" i="13"/>
  <c r="R108" i="13"/>
  <c r="E108" i="13"/>
  <c r="S107" i="13"/>
  <c r="R107" i="13"/>
  <c r="E107" i="13"/>
  <c r="T107" i="13" s="1"/>
  <c r="S106" i="13"/>
  <c r="R106" i="13"/>
  <c r="E106" i="13"/>
  <c r="U106" i="13" s="1"/>
  <c r="S105" i="13"/>
  <c r="R105" i="13"/>
  <c r="E105" i="13"/>
  <c r="T105" i="13" s="1"/>
  <c r="S104" i="13"/>
  <c r="R104" i="13"/>
  <c r="E104" i="13"/>
  <c r="U104" i="13" s="1"/>
  <c r="S103" i="13"/>
  <c r="R103" i="13"/>
  <c r="E103" i="13"/>
  <c r="S102" i="13"/>
  <c r="R102" i="13"/>
  <c r="E102" i="13"/>
  <c r="U102" i="13" s="1"/>
  <c r="S101" i="13"/>
  <c r="R101" i="13"/>
  <c r="E101" i="13"/>
  <c r="S100" i="13"/>
  <c r="R100" i="13"/>
  <c r="E100" i="13"/>
  <c r="U100" i="13" s="1"/>
  <c r="S99" i="13"/>
  <c r="R99" i="13"/>
  <c r="E99" i="13"/>
  <c r="S98" i="13"/>
  <c r="R98" i="13"/>
  <c r="E98" i="13"/>
  <c r="U98" i="13" s="1"/>
  <c r="M97" i="13"/>
  <c r="M114" i="13" s="1"/>
  <c r="S114" i="13" s="1"/>
  <c r="L97" i="13"/>
  <c r="R97" i="13" s="1"/>
  <c r="K97" i="13"/>
  <c r="K114" i="13" s="1"/>
  <c r="J97" i="13"/>
  <c r="J114" i="13" s="1"/>
  <c r="I97" i="13"/>
  <c r="I114" i="13" s="1"/>
  <c r="H97" i="13"/>
  <c r="H114" i="13" s="1"/>
  <c r="G97" i="13"/>
  <c r="G114" i="13" s="1"/>
  <c r="F97" i="13"/>
  <c r="F114" i="13" s="1"/>
  <c r="D97" i="13"/>
  <c r="D114" i="13" s="1"/>
  <c r="C97" i="13"/>
  <c r="C114" i="13" s="1"/>
  <c r="B97" i="13"/>
  <c r="B114" i="13" s="1"/>
  <c r="O115" i="14"/>
  <c r="N115" i="14"/>
  <c r="M115" i="14"/>
  <c r="S115" i="14" s="1"/>
  <c r="L115" i="14"/>
  <c r="R115" i="14" s="1"/>
  <c r="K115" i="14"/>
  <c r="J115" i="14"/>
  <c r="G115" i="14"/>
  <c r="F115" i="14"/>
  <c r="D115" i="14"/>
  <c r="C115" i="14"/>
  <c r="B115" i="14"/>
  <c r="O114" i="14"/>
  <c r="N114" i="14"/>
  <c r="U113" i="14"/>
  <c r="T113" i="14"/>
  <c r="S113" i="14"/>
  <c r="R113" i="14"/>
  <c r="S112" i="14"/>
  <c r="R112" i="14"/>
  <c r="E112" i="14"/>
  <c r="T112" i="14" s="1"/>
  <c r="S111" i="14"/>
  <c r="R111" i="14"/>
  <c r="E111" i="14"/>
  <c r="S110" i="14"/>
  <c r="R110" i="14"/>
  <c r="E110" i="14"/>
  <c r="T110" i="14" s="1"/>
  <c r="T109" i="14"/>
  <c r="S109" i="14"/>
  <c r="R109" i="14"/>
  <c r="E109" i="14"/>
  <c r="U109" i="14" s="1"/>
  <c r="S108" i="14"/>
  <c r="R108" i="14"/>
  <c r="E108" i="14"/>
  <c r="T107" i="14"/>
  <c r="S107" i="14"/>
  <c r="R107" i="14"/>
  <c r="E107" i="14"/>
  <c r="U107" i="14" s="1"/>
  <c r="S106" i="14"/>
  <c r="R106" i="14"/>
  <c r="E106" i="14"/>
  <c r="U106" i="14" s="1"/>
  <c r="S105" i="14"/>
  <c r="R105" i="14"/>
  <c r="E105" i="14"/>
  <c r="S104" i="14"/>
  <c r="R104" i="14"/>
  <c r="E104" i="14"/>
  <c r="U104" i="14" s="1"/>
  <c r="S103" i="14"/>
  <c r="R103" i="14"/>
  <c r="E103" i="14"/>
  <c r="S102" i="14"/>
  <c r="R102" i="14"/>
  <c r="E102" i="14"/>
  <c r="U102" i="14" s="1"/>
  <c r="S101" i="14"/>
  <c r="R101" i="14"/>
  <c r="E101" i="14"/>
  <c r="U101" i="14" s="1"/>
  <c r="S100" i="14"/>
  <c r="R100" i="14"/>
  <c r="E100" i="14"/>
  <c r="S99" i="14"/>
  <c r="R99" i="14"/>
  <c r="E99" i="14"/>
  <c r="U99" i="14" s="1"/>
  <c r="S98" i="14"/>
  <c r="R98" i="14"/>
  <c r="E98" i="14"/>
  <c r="U98" i="14" s="1"/>
  <c r="M97" i="14"/>
  <c r="L97" i="14"/>
  <c r="K97" i="14"/>
  <c r="K114" i="14" s="1"/>
  <c r="J97" i="14"/>
  <c r="J114" i="14" s="1"/>
  <c r="I97" i="14"/>
  <c r="I114" i="14" s="1"/>
  <c r="H97" i="14"/>
  <c r="H114" i="14" s="1"/>
  <c r="G97" i="14"/>
  <c r="G114" i="14" s="1"/>
  <c r="F97" i="14"/>
  <c r="F114" i="14" s="1"/>
  <c r="D97" i="14"/>
  <c r="D114" i="14" s="1"/>
  <c r="C97" i="14"/>
  <c r="C114" i="14" s="1"/>
  <c r="B97" i="14"/>
  <c r="B114" i="14" s="1"/>
  <c r="O115" i="15"/>
  <c r="N115" i="15"/>
  <c r="K115" i="15"/>
  <c r="J115" i="15"/>
  <c r="I115" i="15"/>
  <c r="H115" i="15"/>
  <c r="G115" i="15"/>
  <c r="F115" i="15"/>
  <c r="C115" i="15"/>
  <c r="B115" i="15"/>
  <c r="O114" i="15"/>
  <c r="N114" i="15"/>
  <c r="U113" i="15"/>
  <c r="T113" i="15"/>
  <c r="S113" i="15"/>
  <c r="R113" i="15"/>
  <c r="U112" i="15"/>
  <c r="S112" i="15"/>
  <c r="R112" i="15"/>
  <c r="E112" i="15"/>
  <c r="T112" i="15" s="1"/>
  <c r="S111" i="15"/>
  <c r="R111" i="15"/>
  <c r="E111" i="15"/>
  <c r="U110" i="15"/>
  <c r="S110" i="15"/>
  <c r="R110" i="15"/>
  <c r="E110" i="15"/>
  <c r="T110" i="15" s="1"/>
  <c r="S109" i="15"/>
  <c r="R109" i="15"/>
  <c r="E109" i="15"/>
  <c r="U109" i="15" s="1"/>
  <c r="S108" i="15"/>
  <c r="R108" i="15"/>
  <c r="E108" i="15"/>
  <c r="S107" i="15"/>
  <c r="R107" i="15"/>
  <c r="E107" i="15"/>
  <c r="U107" i="15" s="1"/>
  <c r="S106" i="15"/>
  <c r="R106" i="15"/>
  <c r="E106" i="15"/>
  <c r="S105" i="15"/>
  <c r="R105" i="15"/>
  <c r="E105" i="15"/>
  <c r="U105" i="15" s="1"/>
  <c r="S104" i="15"/>
  <c r="R104" i="15"/>
  <c r="E104" i="15"/>
  <c r="U104" i="15" s="1"/>
  <c r="S103" i="15"/>
  <c r="R103" i="15"/>
  <c r="E103" i="15"/>
  <c r="U102" i="15"/>
  <c r="T102" i="15"/>
  <c r="S102" i="15"/>
  <c r="R102" i="15"/>
  <c r="E102" i="15"/>
  <c r="S101" i="15"/>
  <c r="R101" i="15"/>
  <c r="E101" i="15"/>
  <c r="U101" i="15" s="1"/>
  <c r="S100" i="15"/>
  <c r="R100" i="15"/>
  <c r="E100" i="15"/>
  <c r="T100" i="15" s="1"/>
  <c r="S99" i="15"/>
  <c r="R99" i="15"/>
  <c r="E99" i="15"/>
  <c r="U99" i="15" s="1"/>
  <c r="S98" i="15"/>
  <c r="R98" i="15"/>
  <c r="E98" i="15"/>
  <c r="M97" i="15"/>
  <c r="S97" i="15" s="1"/>
  <c r="L97" i="15"/>
  <c r="R97" i="15" s="1"/>
  <c r="K97" i="15"/>
  <c r="K114" i="15" s="1"/>
  <c r="J97" i="15"/>
  <c r="J114" i="15" s="1"/>
  <c r="I97" i="15"/>
  <c r="I114" i="15" s="1"/>
  <c r="H97" i="15"/>
  <c r="H114" i="15" s="1"/>
  <c r="G97" i="15"/>
  <c r="G114" i="15" s="1"/>
  <c r="F97" i="15"/>
  <c r="F114" i="15" s="1"/>
  <c r="D97" i="15"/>
  <c r="C97" i="15"/>
  <c r="C114" i="15" s="1"/>
  <c r="B97" i="15"/>
  <c r="B114" i="15" s="1"/>
  <c r="O115" i="16"/>
  <c r="N115" i="16"/>
  <c r="M115" i="16"/>
  <c r="S115" i="16" s="1"/>
  <c r="L115" i="16"/>
  <c r="R115" i="16" s="1"/>
  <c r="K115" i="16"/>
  <c r="J115" i="16"/>
  <c r="G115" i="16"/>
  <c r="F115" i="16"/>
  <c r="D115" i="16"/>
  <c r="C115" i="16"/>
  <c r="B115" i="16"/>
  <c r="O114" i="16"/>
  <c r="N114" i="16"/>
  <c r="D114" i="16"/>
  <c r="U113" i="16"/>
  <c r="T113" i="16"/>
  <c r="S113" i="16"/>
  <c r="R113" i="16"/>
  <c r="S112" i="16"/>
  <c r="R112" i="16"/>
  <c r="E112" i="16"/>
  <c r="U112" i="16" s="1"/>
  <c r="S111" i="16"/>
  <c r="R111" i="16"/>
  <c r="E111" i="16"/>
  <c r="T111" i="16" s="1"/>
  <c r="S110" i="16"/>
  <c r="R110" i="16"/>
  <c r="E110" i="16"/>
  <c r="U110" i="16" s="1"/>
  <c r="S109" i="16"/>
  <c r="R109" i="16"/>
  <c r="E109" i="16"/>
  <c r="S108" i="16"/>
  <c r="R108" i="16"/>
  <c r="E108" i="16"/>
  <c r="U108" i="16" s="1"/>
  <c r="S107" i="16"/>
  <c r="R107" i="16"/>
  <c r="E107" i="16"/>
  <c r="U107" i="16" s="1"/>
  <c r="S106" i="16"/>
  <c r="R106" i="16"/>
  <c r="E106" i="16"/>
  <c r="S105" i="16"/>
  <c r="R105" i="16"/>
  <c r="E105" i="16"/>
  <c r="U105" i="16" s="1"/>
  <c r="T104" i="16"/>
  <c r="S104" i="16"/>
  <c r="R104" i="16"/>
  <c r="E104" i="16"/>
  <c r="U104" i="16" s="1"/>
  <c r="S103" i="16"/>
  <c r="R103" i="16"/>
  <c r="E103" i="16"/>
  <c r="T103" i="16" s="1"/>
  <c r="S102" i="16"/>
  <c r="R102" i="16"/>
  <c r="E102" i="16"/>
  <c r="U102" i="16" s="1"/>
  <c r="S101" i="16"/>
  <c r="R101" i="16"/>
  <c r="E101" i="16"/>
  <c r="S100" i="16"/>
  <c r="R100" i="16"/>
  <c r="E100" i="16"/>
  <c r="U100" i="16" s="1"/>
  <c r="S99" i="16"/>
  <c r="R99" i="16"/>
  <c r="E99" i="16"/>
  <c r="U99" i="16" s="1"/>
  <c r="S98" i="16"/>
  <c r="R98" i="16"/>
  <c r="E98" i="16"/>
  <c r="S97" i="16"/>
  <c r="R97" i="16"/>
  <c r="M97" i="16"/>
  <c r="M114" i="16" s="1"/>
  <c r="S114" i="16" s="1"/>
  <c r="L97" i="16"/>
  <c r="L114" i="16" s="1"/>
  <c r="R114" i="16" s="1"/>
  <c r="K97" i="16"/>
  <c r="K114" i="16" s="1"/>
  <c r="J97" i="16"/>
  <c r="J114" i="16" s="1"/>
  <c r="I97" i="16"/>
  <c r="H97" i="16"/>
  <c r="G97" i="16"/>
  <c r="G114" i="16" s="1"/>
  <c r="F97" i="16"/>
  <c r="F114" i="16" s="1"/>
  <c r="D97" i="16"/>
  <c r="C97" i="16"/>
  <c r="C114" i="16" s="1"/>
  <c r="B97" i="16"/>
  <c r="B114" i="16" s="1"/>
  <c r="O115" i="17"/>
  <c r="N115" i="17"/>
  <c r="K115" i="17"/>
  <c r="I115" i="17"/>
  <c r="H115" i="17"/>
  <c r="G115" i="17"/>
  <c r="F115" i="17"/>
  <c r="C115" i="17"/>
  <c r="O114" i="17"/>
  <c r="N114" i="17"/>
  <c r="U113" i="17"/>
  <c r="T113" i="17"/>
  <c r="S113" i="17"/>
  <c r="R113" i="17"/>
  <c r="S112" i="17"/>
  <c r="R112" i="17"/>
  <c r="E112" i="17"/>
  <c r="S111" i="17"/>
  <c r="R111" i="17"/>
  <c r="E111" i="17"/>
  <c r="T111" i="17" s="1"/>
  <c r="S110" i="17"/>
  <c r="R110" i="17"/>
  <c r="E110" i="17"/>
  <c r="T110" i="17" s="1"/>
  <c r="S109" i="17"/>
  <c r="R109" i="17"/>
  <c r="E109" i="17"/>
  <c r="S108" i="17"/>
  <c r="R108" i="17"/>
  <c r="E108" i="17"/>
  <c r="U108" i="17" s="1"/>
  <c r="S107" i="17"/>
  <c r="R107" i="17"/>
  <c r="E107" i="17"/>
  <c r="U107" i="17" s="1"/>
  <c r="S106" i="17"/>
  <c r="R106" i="17"/>
  <c r="E106" i="17"/>
  <c r="T106" i="17" s="1"/>
  <c r="S105" i="17"/>
  <c r="R105" i="17"/>
  <c r="E105" i="17"/>
  <c r="T105" i="17" s="1"/>
  <c r="S104" i="17"/>
  <c r="R104" i="17"/>
  <c r="E104" i="17"/>
  <c r="S103" i="17"/>
  <c r="R103" i="17"/>
  <c r="E103" i="17"/>
  <c r="T103" i="17" s="1"/>
  <c r="S102" i="17"/>
  <c r="R102" i="17"/>
  <c r="E102" i="17"/>
  <c r="U102" i="17" s="1"/>
  <c r="S101" i="17"/>
  <c r="R101" i="17"/>
  <c r="E101" i="17"/>
  <c r="S100" i="17"/>
  <c r="R100" i="17"/>
  <c r="E100" i="17"/>
  <c r="U100" i="17" s="1"/>
  <c r="T99" i="17"/>
  <c r="S99" i="17"/>
  <c r="R99" i="17"/>
  <c r="E99" i="17"/>
  <c r="U99" i="17" s="1"/>
  <c r="S98" i="17"/>
  <c r="R98" i="17"/>
  <c r="E98" i="17"/>
  <c r="R97" i="17"/>
  <c r="M97" i="17"/>
  <c r="L97" i="17"/>
  <c r="K97" i="17"/>
  <c r="K114" i="17" s="1"/>
  <c r="J97" i="17"/>
  <c r="J114" i="17" s="1"/>
  <c r="I97" i="17"/>
  <c r="I114" i="17" s="1"/>
  <c r="H97" i="17"/>
  <c r="H114" i="17" s="1"/>
  <c r="G97" i="17"/>
  <c r="G114" i="17" s="1"/>
  <c r="F97" i="17"/>
  <c r="F114" i="17" s="1"/>
  <c r="D97" i="17"/>
  <c r="C97" i="17"/>
  <c r="C114" i="17" s="1"/>
  <c r="B97" i="17"/>
  <c r="B114" i="17" s="1"/>
  <c r="O115" i="18"/>
  <c r="M115" i="18"/>
  <c r="S115" i="18" s="1"/>
  <c r="L115" i="18"/>
  <c r="R115" i="18" s="1"/>
  <c r="K115" i="18"/>
  <c r="J115" i="18"/>
  <c r="G115" i="18"/>
  <c r="D115" i="18"/>
  <c r="C115" i="18"/>
  <c r="B115" i="18"/>
  <c r="O114" i="18"/>
  <c r="N114" i="18"/>
  <c r="U113" i="18"/>
  <c r="T113" i="18"/>
  <c r="S113" i="18"/>
  <c r="R113" i="18"/>
  <c r="S112" i="18"/>
  <c r="R112" i="18"/>
  <c r="E112" i="18"/>
  <c r="S111" i="18"/>
  <c r="R111" i="18"/>
  <c r="E111" i="18"/>
  <c r="U111" i="18" s="1"/>
  <c r="S110" i="18"/>
  <c r="R110" i="18"/>
  <c r="E110" i="18"/>
  <c r="U110" i="18" s="1"/>
  <c r="S109" i="18"/>
  <c r="R109" i="18"/>
  <c r="E109" i="18"/>
  <c r="T109" i="18" s="1"/>
  <c r="U108" i="18"/>
  <c r="S108" i="18"/>
  <c r="R108" i="18"/>
  <c r="E108" i="18"/>
  <c r="T108" i="18" s="1"/>
  <c r="S107" i="18"/>
  <c r="R107" i="18"/>
  <c r="E107" i="18"/>
  <c r="S106" i="18"/>
  <c r="R106" i="18"/>
  <c r="E106" i="18"/>
  <c r="T106" i="18" s="1"/>
  <c r="S105" i="18"/>
  <c r="R105" i="18"/>
  <c r="E105" i="18"/>
  <c r="U105" i="18" s="1"/>
  <c r="S104" i="18"/>
  <c r="R104" i="18"/>
  <c r="E104" i="18"/>
  <c r="S103" i="18"/>
  <c r="R103" i="18"/>
  <c r="E103" i="18"/>
  <c r="U103" i="18" s="1"/>
  <c r="T102" i="18"/>
  <c r="S102" i="18"/>
  <c r="R102" i="18"/>
  <c r="E102" i="18"/>
  <c r="U102" i="18" s="1"/>
  <c r="S101" i="18"/>
  <c r="R101" i="18"/>
  <c r="E101" i="18"/>
  <c r="T101" i="18" s="1"/>
  <c r="U100" i="18"/>
  <c r="T100" i="18"/>
  <c r="S100" i="18"/>
  <c r="R100" i="18"/>
  <c r="E100" i="18"/>
  <c r="S99" i="18"/>
  <c r="R99" i="18"/>
  <c r="E99" i="18"/>
  <c r="U98" i="18"/>
  <c r="T98" i="18"/>
  <c r="S98" i="18"/>
  <c r="R98" i="18"/>
  <c r="E98" i="18"/>
  <c r="S97" i="18"/>
  <c r="M97" i="18"/>
  <c r="M114" i="18" s="1"/>
  <c r="S114" i="18" s="1"/>
  <c r="L97" i="18"/>
  <c r="L114" i="18" s="1"/>
  <c r="R114" i="18" s="1"/>
  <c r="K97" i="18"/>
  <c r="K114" i="18" s="1"/>
  <c r="J97" i="18"/>
  <c r="J114" i="18" s="1"/>
  <c r="I97" i="18"/>
  <c r="I114" i="18" s="1"/>
  <c r="H97" i="18"/>
  <c r="H114" i="18" s="1"/>
  <c r="G97" i="18"/>
  <c r="G114" i="18" s="1"/>
  <c r="F97" i="18"/>
  <c r="F114" i="18" s="1"/>
  <c r="D97" i="18"/>
  <c r="D114" i="18" s="1"/>
  <c r="C97" i="18"/>
  <c r="C114" i="18" s="1"/>
  <c r="B97" i="18"/>
  <c r="B114" i="18" s="1"/>
  <c r="O115" i="19"/>
  <c r="N115" i="19"/>
  <c r="K115" i="19"/>
  <c r="J115" i="19"/>
  <c r="I115" i="19"/>
  <c r="H115" i="19"/>
  <c r="G115" i="19"/>
  <c r="F115" i="19"/>
  <c r="C115" i="19"/>
  <c r="B115" i="19"/>
  <c r="O114" i="19"/>
  <c r="N114" i="19"/>
  <c r="U113" i="19"/>
  <c r="T113" i="19"/>
  <c r="S113" i="19"/>
  <c r="R113" i="19"/>
  <c r="U112" i="19"/>
  <c r="S112" i="19"/>
  <c r="R112" i="19"/>
  <c r="E112" i="19"/>
  <c r="T112" i="19" s="1"/>
  <c r="S111" i="19"/>
  <c r="R111" i="19"/>
  <c r="E111" i="19"/>
  <c r="T111" i="19" s="1"/>
  <c r="S110" i="19"/>
  <c r="R110" i="19"/>
  <c r="E110" i="19"/>
  <c r="S109" i="19"/>
  <c r="R109" i="19"/>
  <c r="E109" i="19"/>
  <c r="T109" i="19" s="1"/>
  <c r="U108" i="19"/>
  <c r="T108" i="19"/>
  <c r="S108" i="19"/>
  <c r="R108" i="19"/>
  <c r="E108" i="19"/>
  <c r="S107" i="19"/>
  <c r="R107" i="19"/>
  <c r="E107" i="19"/>
  <c r="U106" i="19"/>
  <c r="T106" i="19"/>
  <c r="S106" i="19"/>
  <c r="R106" i="19"/>
  <c r="E106" i="19"/>
  <c r="S105" i="19"/>
  <c r="R105" i="19"/>
  <c r="E105" i="19"/>
  <c r="U105" i="19" s="1"/>
  <c r="S104" i="19"/>
  <c r="R104" i="19"/>
  <c r="E104" i="19"/>
  <c r="T104" i="19" s="1"/>
  <c r="S103" i="19"/>
  <c r="R103" i="19"/>
  <c r="E103" i="19"/>
  <c r="U103" i="19" s="1"/>
  <c r="S102" i="19"/>
  <c r="R102" i="19"/>
  <c r="E102" i="19"/>
  <c r="S101" i="19"/>
  <c r="R101" i="19"/>
  <c r="E101" i="19"/>
  <c r="U101" i="19" s="1"/>
  <c r="S100" i="19"/>
  <c r="R100" i="19"/>
  <c r="E100" i="19"/>
  <c r="T100" i="19" s="1"/>
  <c r="S99" i="19"/>
  <c r="R99" i="19"/>
  <c r="E99" i="19"/>
  <c r="U98" i="19"/>
  <c r="S98" i="19"/>
  <c r="R98" i="19"/>
  <c r="E98" i="19"/>
  <c r="T98" i="19" s="1"/>
  <c r="M97" i="19"/>
  <c r="S97" i="19" s="1"/>
  <c r="L97" i="19"/>
  <c r="R97" i="19" s="1"/>
  <c r="K97" i="19"/>
  <c r="K114" i="19" s="1"/>
  <c r="J97" i="19"/>
  <c r="J114" i="19" s="1"/>
  <c r="I97" i="19"/>
  <c r="I114" i="19" s="1"/>
  <c r="H97" i="19"/>
  <c r="H114" i="19" s="1"/>
  <c r="G97" i="19"/>
  <c r="G114" i="19" s="1"/>
  <c r="F97" i="19"/>
  <c r="F114" i="19" s="1"/>
  <c r="D97" i="19"/>
  <c r="C97" i="19"/>
  <c r="C114" i="19" s="1"/>
  <c r="B97" i="19"/>
  <c r="B114" i="19" s="1"/>
  <c r="O115" i="20"/>
  <c r="N115" i="20"/>
  <c r="M115" i="20"/>
  <c r="S115" i="20" s="1"/>
  <c r="L115" i="20"/>
  <c r="R115" i="20" s="1"/>
  <c r="K115" i="20"/>
  <c r="J115" i="20"/>
  <c r="G115" i="20"/>
  <c r="F115" i="20"/>
  <c r="D115" i="20"/>
  <c r="C115" i="20"/>
  <c r="B115" i="20"/>
  <c r="O114" i="20"/>
  <c r="N114" i="20"/>
  <c r="L114" i="20"/>
  <c r="R114" i="20" s="1"/>
  <c r="U113" i="20"/>
  <c r="T113" i="20"/>
  <c r="S113" i="20"/>
  <c r="R113" i="20"/>
  <c r="S112" i="20"/>
  <c r="R112" i="20"/>
  <c r="E112" i="20"/>
  <c r="U112" i="20" s="1"/>
  <c r="S111" i="20"/>
  <c r="R111" i="20"/>
  <c r="E111" i="20"/>
  <c r="U111" i="20" s="1"/>
  <c r="S110" i="20"/>
  <c r="R110" i="20"/>
  <c r="E110" i="20"/>
  <c r="S109" i="20"/>
  <c r="R109" i="20"/>
  <c r="E109" i="20"/>
  <c r="U109" i="20" s="1"/>
  <c r="S108" i="20"/>
  <c r="R108" i="20"/>
  <c r="E108" i="20"/>
  <c r="U108" i="20" s="1"/>
  <c r="S107" i="20"/>
  <c r="R107" i="20"/>
  <c r="E107" i="20"/>
  <c r="T107" i="20" s="1"/>
  <c r="U106" i="20"/>
  <c r="S106" i="20"/>
  <c r="R106" i="20"/>
  <c r="E106" i="20"/>
  <c r="T106" i="20" s="1"/>
  <c r="S105" i="20"/>
  <c r="R105" i="20"/>
  <c r="E105" i="20"/>
  <c r="U104" i="20"/>
  <c r="S104" i="20"/>
  <c r="R104" i="20"/>
  <c r="E104" i="20"/>
  <c r="T104" i="20" s="1"/>
  <c r="S103" i="20"/>
  <c r="R103" i="20"/>
  <c r="E103" i="20"/>
  <c r="U103" i="20" s="1"/>
  <c r="S102" i="20"/>
  <c r="R102" i="20"/>
  <c r="E102" i="20"/>
  <c r="S101" i="20"/>
  <c r="R101" i="20"/>
  <c r="E101" i="20"/>
  <c r="U101" i="20" s="1"/>
  <c r="S100" i="20"/>
  <c r="R100" i="20"/>
  <c r="E100" i="20"/>
  <c r="U100" i="20" s="1"/>
  <c r="S99" i="20"/>
  <c r="R99" i="20"/>
  <c r="E99" i="20"/>
  <c r="T99" i="20" s="1"/>
  <c r="S98" i="20"/>
  <c r="R98" i="20"/>
  <c r="E98" i="20"/>
  <c r="U98" i="20" s="1"/>
  <c r="M97" i="20"/>
  <c r="M114" i="20" s="1"/>
  <c r="S114" i="20" s="1"/>
  <c r="L97" i="20"/>
  <c r="R97" i="20" s="1"/>
  <c r="K97" i="20"/>
  <c r="K114" i="20" s="1"/>
  <c r="J97" i="20"/>
  <c r="J114" i="20" s="1"/>
  <c r="I97" i="20"/>
  <c r="H97" i="20"/>
  <c r="H114" i="20" s="1"/>
  <c r="G97" i="20"/>
  <c r="G114" i="20" s="1"/>
  <c r="F97" i="20"/>
  <c r="F114" i="20" s="1"/>
  <c r="D97" i="20"/>
  <c r="D114" i="20" s="1"/>
  <c r="C97" i="20"/>
  <c r="C114" i="20" s="1"/>
  <c r="B97" i="20"/>
  <c r="B114" i="20" s="1"/>
  <c r="O115" i="21"/>
  <c r="N115" i="21"/>
  <c r="K115" i="21"/>
  <c r="J115" i="21"/>
  <c r="I115" i="21"/>
  <c r="H115" i="21"/>
  <c r="G115" i="21"/>
  <c r="F115" i="21"/>
  <c r="C115" i="21"/>
  <c r="B115" i="21"/>
  <c r="O114" i="21"/>
  <c r="N114" i="21"/>
  <c r="U113" i="21"/>
  <c r="T113" i="21"/>
  <c r="S113" i="21"/>
  <c r="R113" i="21"/>
  <c r="T112" i="21"/>
  <c r="S112" i="21"/>
  <c r="R112" i="21"/>
  <c r="E112" i="21"/>
  <c r="U112" i="21" s="1"/>
  <c r="S111" i="21"/>
  <c r="R111" i="21"/>
  <c r="E111" i="21"/>
  <c r="U111" i="21" s="1"/>
  <c r="S110" i="21"/>
  <c r="R110" i="21"/>
  <c r="E110" i="21"/>
  <c r="T110" i="21" s="1"/>
  <c r="S109" i="21"/>
  <c r="R109" i="21"/>
  <c r="E109" i="21"/>
  <c r="U109" i="21" s="1"/>
  <c r="S108" i="21"/>
  <c r="R108" i="21"/>
  <c r="E108" i="21"/>
  <c r="S107" i="21"/>
  <c r="R107" i="21"/>
  <c r="E107" i="21"/>
  <c r="U107" i="21" s="1"/>
  <c r="S106" i="21"/>
  <c r="R106" i="21"/>
  <c r="E106" i="21"/>
  <c r="U106" i="21" s="1"/>
  <c r="S105" i="21"/>
  <c r="R105" i="21"/>
  <c r="E105" i="21"/>
  <c r="S104" i="21"/>
  <c r="R104" i="21"/>
  <c r="E104" i="21"/>
  <c r="T104" i="21" s="1"/>
  <c r="S103" i="21"/>
  <c r="R103" i="21"/>
  <c r="E103" i="21"/>
  <c r="U103" i="21" s="1"/>
  <c r="S102" i="21"/>
  <c r="R102" i="21"/>
  <c r="E102" i="21"/>
  <c r="T102" i="21" s="1"/>
  <c r="S101" i="21"/>
  <c r="R101" i="21"/>
  <c r="E101" i="21"/>
  <c r="U101" i="21" s="1"/>
  <c r="S100" i="21"/>
  <c r="R100" i="21"/>
  <c r="E100" i="21"/>
  <c r="S99" i="21"/>
  <c r="R99" i="21"/>
  <c r="E99" i="21"/>
  <c r="U99" i="21" s="1"/>
  <c r="S98" i="21"/>
  <c r="R98" i="21"/>
  <c r="E98" i="21"/>
  <c r="T98" i="21" s="1"/>
  <c r="M97" i="21"/>
  <c r="S97" i="21" s="1"/>
  <c r="L97" i="21"/>
  <c r="R97" i="21" s="1"/>
  <c r="K97" i="21"/>
  <c r="K114" i="21" s="1"/>
  <c r="J97" i="21"/>
  <c r="J114" i="21" s="1"/>
  <c r="I97" i="21"/>
  <c r="I114" i="21" s="1"/>
  <c r="H97" i="21"/>
  <c r="H114" i="21" s="1"/>
  <c r="G97" i="21"/>
  <c r="G114" i="21" s="1"/>
  <c r="F97" i="21"/>
  <c r="F114" i="21" s="1"/>
  <c r="D97" i="21"/>
  <c r="D114" i="21" s="1"/>
  <c r="C97" i="21"/>
  <c r="C114" i="21" s="1"/>
  <c r="B97" i="21"/>
  <c r="B114" i="21" s="1"/>
  <c r="O115" i="22"/>
  <c r="N115" i="22"/>
  <c r="M115" i="22"/>
  <c r="S115" i="22" s="1"/>
  <c r="L115" i="22"/>
  <c r="R115" i="22" s="1"/>
  <c r="K115" i="22"/>
  <c r="J115" i="22"/>
  <c r="G115" i="22"/>
  <c r="F115" i="22"/>
  <c r="D115" i="22"/>
  <c r="C115" i="22"/>
  <c r="B115" i="22"/>
  <c r="O114" i="22"/>
  <c r="N114" i="22"/>
  <c r="B114" i="22"/>
  <c r="U113" i="22"/>
  <c r="T113" i="22"/>
  <c r="S113" i="22"/>
  <c r="R113" i="22"/>
  <c r="S112" i="22"/>
  <c r="R112" i="22"/>
  <c r="E112" i="22"/>
  <c r="U112" i="22" s="1"/>
  <c r="S111" i="22"/>
  <c r="R111" i="22"/>
  <c r="E111" i="22"/>
  <c r="U111" i="22" s="1"/>
  <c r="S110" i="22"/>
  <c r="R110" i="22"/>
  <c r="E110" i="22"/>
  <c r="U110" i="22" s="1"/>
  <c r="S109" i="22"/>
  <c r="R109" i="22"/>
  <c r="E109" i="22"/>
  <c r="U109" i="22" s="1"/>
  <c r="S108" i="22"/>
  <c r="R108" i="22"/>
  <c r="E108" i="22"/>
  <c r="U108" i="22" s="1"/>
  <c r="S107" i="22"/>
  <c r="R107" i="22"/>
  <c r="E107" i="22"/>
  <c r="T107" i="22" s="1"/>
  <c r="U106" i="22"/>
  <c r="T106" i="22"/>
  <c r="S106" i="22"/>
  <c r="R106" i="22"/>
  <c r="E106" i="22"/>
  <c r="S105" i="22"/>
  <c r="R105" i="22"/>
  <c r="E105" i="22"/>
  <c r="U105" i="22" s="1"/>
  <c r="U104" i="22"/>
  <c r="T104" i="22"/>
  <c r="S104" i="22"/>
  <c r="R104" i="22"/>
  <c r="E104" i="22"/>
  <c r="S103" i="22"/>
  <c r="R103" i="22"/>
  <c r="E103" i="22"/>
  <c r="U103" i="22" s="1"/>
  <c r="S102" i="22"/>
  <c r="R102" i="22"/>
  <c r="E102" i="22"/>
  <c r="U102" i="22" s="1"/>
  <c r="S101" i="22"/>
  <c r="R101" i="22"/>
  <c r="E101" i="22"/>
  <c r="U101" i="22" s="1"/>
  <c r="S100" i="22"/>
  <c r="R100" i="22"/>
  <c r="E100" i="22"/>
  <c r="U100" i="22" s="1"/>
  <c r="S99" i="22"/>
  <c r="R99" i="22"/>
  <c r="E99" i="22"/>
  <c r="T99" i="22" s="1"/>
  <c r="S98" i="22"/>
  <c r="R98" i="22"/>
  <c r="E98" i="22"/>
  <c r="M97" i="22"/>
  <c r="S97" i="22" s="1"/>
  <c r="L97" i="22"/>
  <c r="L114" i="22" s="1"/>
  <c r="R114" i="22" s="1"/>
  <c r="K97" i="22"/>
  <c r="K114" i="22" s="1"/>
  <c r="J97" i="22"/>
  <c r="J114" i="22" s="1"/>
  <c r="I97" i="22"/>
  <c r="H97" i="22"/>
  <c r="G97" i="22"/>
  <c r="G114" i="22" s="1"/>
  <c r="F97" i="22"/>
  <c r="F114" i="22" s="1"/>
  <c r="D97" i="22"/>
  <c r="D114" i="22" s="1"/>
  <c r="C97" i="22"/>
  <c r="C114" i="22" s="1"/>
  <c r="B97" i="22"/>
  <c r="O115" i="23"/>
  <c r="N115" i="23"/>
  <c r="M115" i="23"/>
  <c r="S115" i="23" s="1"/>
  <c r="K115" i="23"/>
  <c r="J115" i="23"/>
  <c r="I115" i="23"/>
  <c r="H115" i="23"/>
  <c r="G115" i="23"/>
  <c r="F115" i="23"/>
  <c r="C115" i="23"/>
  <c r="B115" i="23"/>
  <c r="O114" i="23"/>
  <c r="N114" i="23"/>
  <c r="U113" i="23"/>
  <c r="T113" i="23"/>
  <c r="S113" i="23"/>
  <c r="R113" i="23"/>
  <c r="U112" i="23"/>
  <c r="S112" i="23"/>
  <c r="R112" i="23"/>
  <c r="E112" i="23"/>
  <c r="T112" i="23" s="1"/>
  <c r="S111" i="23"/>
  <c r="R111" i="23"/>
  <c r="E111" i="23"/>
  <c r="U111" i="23" s="1"/>
  <c r="U110" i="23"/>
  <c r="S110" i="23"/>
  <c r="R110" i="23"/>
  <c r="E110" i="23"/>
  <c r="T110" i="23" s="1"/>
  <c r="S109" i="23"/>
  <c r="R109" i="23"/>
  <c r="E109" i="23"/>
  <c r="U109" i="23" s="1"/>
  <c r="S108" i="23"/>
  <c r="R108" i="23"/>
  <c r="E108" i="23"/>
  <c r="U108" i="23" s="1"/>
  <c r="S107" i="23"/>
  <c r="R107" i="23"/>
  <c r="E107" i="23"/>
  <c r="U107" i="23" s="1"/>
  <c r="S106" i="23"/>
  <c r="R106" i="23"/>
  <c r="E106" i="23"/>
  <c r="U106" i="23" s="1"/>
  <c r="S105" i="23"/>
  <c r="R105" i="23"/>
  <c r="E105" i="23"/>
  <c r="U105" i="23" s="1"/>
  <c r="S104" i="23"/>
  <c r="R104" i="23"/>
  <c r="E104" i="23"/>
  <c r="T104" i="23" s="1"/>
  <c r="S103" i="23"/>
  <c r="R103" i="23"/>
  <c r="E103" i="23"/>
  <c r="U103" i="23" s="1"/>
  <c r="U102" i="23"/>
  <c r="S102" i="23"/>
  <c r="R102" i="23"/>
  <c r="E102" i="23"/>
  <c r="T102" i="23" s="1"/>
  <c r="S101" i="23"/>
  <c r="R101" i="23"/>
  <c r="E101" i="23"/>
  <c r="U101" i="23" s="1"/>
  <c r="S100" i="23"/>
  <c r="R100" i="23"/>
  <c r="E100" i="23"/>
  <c r="U100" i="23" s="1"/>
  <c r="S99" i="23"/>
  <c r="R99" i="23"/>
  <c r="E99" i="23"/>
  <c r="U99" i="23" s="1"/>
  <c r="S98" i="23"/>
  <c r="R98" i="23"/>
  <c r="E98" i="23"/>
  <c r="U98" i="23" s="1"/>
  <c r="M97" i="23"/>
  <c r="S97" i="23" s="1"/>
  <c r="L97" i="23"/>
  <c r="R97" i="23" s="1"/>
  <c r="K97" i="23"/>
  <c r="K114" i="23" s="1"/>
  <c r="J97" i="23"/>
  <c r="J114" i="23" s="1"/>
  <c r="I97" i="23"/>
  <c r="I114" i="23" s="1"/>
  <c r="H97" i="23"/>
  <c r="H114" i="23" s="1"/>
  <c r="G97" i="23"/>
  <c r="G114" i="23" s="1"/>
  <c r="F97" i="23"/>
  <c r="F114" i="23" s="1"/>
  <c r="D97" i="23"/>
  <c r="C97" i="23"/>
  <c r="C114" i="23" s="1"/>
  <c r="B97" i="23"/>
  <c r="B114" i="23" s="1"/>
  <c r="S115" i="24"/>
  <c r="O115" i="24"/>
  <c r="M115" i="24"/>
  <c r="L115" i="24"/>
  <c r="R115" i="24" s="1"/>
  <c r="K115" i="24"/>
  <c r="J115" i="24"/>
  <c r="G115" i="24"/>
  <c r="D115" i="24"/>
  <c r="C115" i="24"/>
  <c r="B115" i="24"/>
  <c r="O114" i="24"/>
  <c r="L114" i="24"/>
  <c r="R114" i="24" s="1"/>
  <c r="D114" i="24"/>
  <c r="U113" i="24"/>
  <c r="T113" i="24"/>
  <c r="S113" i="24"/>
  <c r="R113" i="24"/>
  <c r="S112" i="24"/>
  <c r="R112" i="24"/>
  <c r="E112" i="24"/>
  <c r="U112" i="24" s="1"/>
  <c r="S111" i="24"/>
  <c r="R111" i="24"/>
  <c r="E111" i="24"/>
  <c r="U111" i="24" s="1"/>
  <c r="S110" i="24"/>
  <c r="R110" i="24"/>
  <c r="E110" i="24"/>
  <c r="U110" i="24" s="1"/>
  <c r="S109" i="24"/>
  <c r="R109" i="24"/>
  <c r="E109" i="24"/>
  <c r="U109" i="24" s="1"/>
  <c r="S108" i="24"/>
  <c r="R108" i="24"/>
  <c r="E108" i="24"/>
  <c r="U108" i="24" s="1"/>
  <c r="S107" i="24"/>
  <c r="R107" i="24"/>
  <c r="E107" i="24"/>
  <c r="U107" i="24" s="1"/>
  <c r="S106" i="24"/>
  <c r="R106" i="24"/>
  <c r="E106" i="24"/>
  <c r="U106" i="24" s="1"/>
  <c r="S105" i="24"/>
  <c r="R105" i="24"/>
  <c r="E105" i="24"/>
  <c r="T105" i="24" s="1"/>
  <c r="U104" i="24"/>
  <c r="T104" i="24"/>
  <c r="S104" i="24"/>
  <c r="R104" i="24"/>
  <c r="E104" i="24"/>
  <c r="S103" i="24"/>
  <c r="R103" i="24"/>
  <c r="E103" i="24"/>
  <c r="U103" i="24" s="1"/>
  <c r="U102" i="24"/>
  <c r="T102" i="24"/>
  <c r="S102" i="24"/>
  <c r="R102" i="24"/>
  <c r="E102" i="24"/>
  <c r="S101" i="24"/>
  <c r="R101" i="24"/>
  <c r="E101" i="24"/>
  <c r="U101" i="24" s="1"/>
  <c r="S100" i="24"/>
  <c r="R100" i="24"/>
  <c r="E100" i="24"/>
  <c r="U100" i="24" s="1"/>
  <c r="S99" i="24"/>
  <c r="R99" i="24"/>
  <c r="E99" i="24"/>
  <c r="U99" i="24" s="1"/>
  <c r="S98" i="24"/>
  <c r="R98" i="24"/>
  <c r="E98" i="24"/>
  <c r="U98" i="24" s="1"/>
  <c r="M97" i="24"/>
  <c r="S97" i="24" s="1"/>
  <c r="L97" i="24"/>
  <c r="R97" i="24" s="1"/>
  <c r="K97" i="24"/>
  <c r="K114" i="24" s="1"/>
  <c r="J97" i="24"/>
  <c r="J114" i="24" s="1"/>
  <c r="I97" i="24"/>
  <c r="H97" i="24"/>
  <c r="H114" i="24" s="1"/>
  <c r="G97" i="24"/>
  <c r="G114" i="24" s="1"/>
  <c r="F97" i="24"/>
  <c r="F114" i="24" s="1"/>
  <c r="D97" i="24"/>
  <c r="C97" i="24"/>
  <c r="C114" i="24" s="1"/>
  <c r="B97" i="24"/>
  <c r="B114" i="24" s="1"/>
  <c r="O115" i="25"/>
  <c r="N115" i="25"/>
  <c r="K115" i="25"/>
  <c r="J115" i="25"/>
  <c r="I115" i="25"/>
  <c r="H115" i="25"/>
  <c r="G115" i="25"/>
  <c r="F115" i="25"/>
  <c r="C115" i="25"/>
  <c r="B115" i="25"/>
  <c r="O114" i="25"/>
  <c r="N114" i="25"/>
  <c r="U113" i="25"/>
  <c r="T113" i="25"/>
  <c r="S113" i="25"/>
  <c r="R113" i="25"/>
  <c r="T112" i="25"/>
  <c r="S112" i="25"/>
  <c r="R112" i="25"/>
  <c r="E112" i="25"/>
  <c r="U112" i="25" s="1"/>
  <c r="S111" i="25"/>
  <c r="R111" i="25"/>
  <c r="E111" i="25"/>
  <c r="U111" i="25" s="1"/>
  <c r="T110" i="25"/>
  <c r="S110" i="25"/>
  <c r="R110" i="25"/>
  <c r="E110" i="25"/>
  <c r="U110" i="25" s="1"/>
  <c r="S109" i="25"/>
  <c r="R109" i="25"/>
  <c r="E109" i="25"/>
  <c r="U109" i="25" s="1"/>
  <c r="S108" i="25"/>
  <c r="R108" i="25"/>
  <c r="E108" i="25"/>
  <c r="T108" i="25" s="1"/>
  <c r="U107" i="25"/>
  <c r="S107" i="25"/>
  <c r="R107" i="25"/>
  <c r="E107" i="25"/>
  <c r="T107" i="25" s="1"/>
  <c r="S106" i="25"/>
  <c r="R106" i="25"/>
  <c r="E106" i="25"/>
  <c r="U106" i="25" s="1"/>
  <c r="U105" i="25"/>
  <c r="S105" i="25"/>
  <c r="R105" i="25"/>
  <c r="E105" i="25"/>
  <c r="T105" i="25" s="1"/>
  <c r="S104" i="25"/>
  <c r="R104" i="25"/>
  <c r="E104" i="25"/>
  <c r="U104" i="25" s="1"/>
  <c r="S103" i="25"/>
  <c r="R103" i="25"/>
  <c r="E103" i="25"/>
  <c r="U103" i="25" s="1"/>
  <c r="S102" i="25"/>
  <c r="R102" i="25"/>
  <c r="E102" i="25"/>
  <c r="U102" i="25" s="1"/>
  <c r="S101" i="25"/>
  <c r="R101" i="25"/>
  <c r="E101" i="25"/>
  <c r="U101" i="25" s="1"/>
  <c r="S100" i="25"/>
  <c r="R100" i="25"/>
  <c r="E100" i="25"/>
  <c r="T100" i="25" s="1"/>
  <c r="U99" i="25"/>
  <c r="T99" i="25"/>
  <c r="S99" i="25"/>
  <c r="R99" i="25"/>
  <c r="E99" i="25"/>
  <c r="S98" i="25"/>
  <c r="R98" i="25"/>
  <c r="E98" i="25"/>
  <c r="U98" i="25" s="1"/>
  <c r="M97" i="25"/>
  <c r="S97" i="25" s="1"/>
  <c r="L97" i="25"/>
  <c r="R97" i="25" s="1"/>
  <c r="K97" i="25"/>
  <c r="K114" i="25" s="1"/>
  <c r="J97" i="25"/>
  <c r="J114" i="25" s="1"/>
  <c r="I97" i="25"/>
  <c r="I114" i="25" s="1"/>
  <c r="H97" i="25"/>
  <c r="H114" i="25" s="1"/>
  <c r="G97" i="25"/>
  <c r="G114" i="25" s="1"/>
  <c r="F97" i="25"/>
  <c r="F114" i="25" s="1"/>
  <c r="D97" i="25"/>
  <c r="C97" i="25"/>
  <c r="C114" i="25" s="1"/>
  <c r="B97" i="25"/>
  <c r="B114" i="25" s="1"/>
  <c r="O115" i="26"/>
  <c r="N115" i="26"/>
  <c r="M115" i="26"/>
  <c r="S115" i="26" s="1"/>
  <c r="L115" i="26"/>
  <c r="R115" i="26" s="1"/>
  <c r="K115" i="26"/>
  <c r="J115" i="26"/>
  <c r="G115" i="26"/>
  <c r="F115" i="26"/>
  <c r="D115" i="26"/>
  <c r="C115" i="26"/>
  <c r="B115" i="26"/>
  <c r="O114" i="26"/>
  <c r="N114" i="26"/>
  <c r="U113" i="26"/>
  <c r="T113" i="26"/>
  <c r="S113" i="26"/>
  <c r="R113" i="26"/>
  <c r="S112" i="26"/>
  <c r="R112" i="26"/>
  <c r="E112" i="26"/>
  <c r="U112" i="26" s="1"/>
  <c r="S111" i="26"/>
  <c r="R111" i="26"/>
  <c r="E111" i="26"/>
  <c r="T111" i="26" s="1"/>
  <c r="S110" i="26"/>
  <c r="R110" i="26"/>
  <c r="E110" i="26"/>
  <c r="U110" i="26" s="1"/>
  <c r="S109" i="26"/>
  <c r="R109" i="26"/>
  <c r="E109" i="26"/>
  <c r="U109" i="26" s="1"/>
  <c r="S108" i="26"/>
  <c r="R108" i="26"/>
  <c r="E108" i="26"/>
  <c r="U108" i="26" s="1"/>
  <c r="T107" i="26"/>
  <c r="S107" i="26"/>
  <c r="R107" i="26"/>
  <c r="E107" i="26"/>
  <c r="U107" i="26" s="1"/>
  <c r="S106" i="26"/>
  <c r="R106" i="26"/>
  <c r="E106" i="26"/>
  <c r="U106" i="26" s="1"/>
  <c r="U105" i="26"/>
  <c r="T105" i="26"/>
  <c r="S105" i="26"/>
  <c r="R105" i="26"/>
  <c r="E105" i="26"/>
  <c r="S104" i="26"/>
  <c r="R104" i="26"/>
  <c r="E104" i="26"/>
  <c r="U104" i="26" s="1"/>
  <c r="S103" i="26"/>
  <c r="R103" i="26"/>
  <c r="E103" i="26"/>
  <c r="T103" i="26" s="1"/>
  <c r="S102" i="26"/>
  <c r="R102" i="26"/>
  <c r="E102" i="26"/>
  <c r="U102" i="26" s="1"/>
  <c r="S101" i="26"/>
  <c r="R101" i="26"/>
  <c r="E101" i="26"/>
  <c r="U101" i="26" s="1"/>
  <c r="T100" i="26"/>
  <c r="S100" i="26"/>
  <c r="R100" i="26"/>
  <c r="E100" i="26"/>
  <c r="U100" i="26" s="1"/>
  <c r="S99" i="26"/>
  <c r="R99" i="26"/>
  <c r="E99" i="26"/>
  <c r="U99" i="26" s="1"/>
  <c r="S98" i="26"/>
  <c r="R98" i="26"/>
  <c r="E98" i="26"/>
  <c r="U98" i="26" s="1"/>
  <c r="M97" i="26"/>
  <c r="M114" i="26" s="1"/>
  <c r="S114" i="26" s="1"/>
  <c r="L97" i="26"/>
  <c r="R97" i="26" s="1"/>
  <c r="K97" i="26"/>
  <c r="K114" i="26" s="1"/>
  <c r="J97" i="26"/>
  <c r="J114" i="26" s="1"/>
  <c r="I97" i="26"/>
  <c r="I114" i="26" s="1"/>
  <c r="H97" i="26"/>
  <c r="H114" i="26" s="1"/>
  <c r="G97" i="26"/>
  <c r="G114" i="26" s="1"/>
  <c r="F97" i="26"/>
  <c r="F114" i="26" s="1"/>
  <c r="D97" i="26"/>
  <c r="D114" i="26" s="1"/>
  <c r="C97" i="26"/>
  <c r="C114" i="26" s="1"/>
  <c r="B97" i="26"/>
  <c r="B114" i="26" s="1"/>
  <c r="O115" i="27"/>
  <c r="N115" i="27"/>
  <c r="K115" i="27"/>
  <c r="J115" i="27"/>
  <c r="I115" i="27"/>
  <c r="H115" i="27"/>
  <c r="G115" i="27"/>
  <c r="F115" i="27"/>
  <c r="C115" i="27"/>
  <c r="B115" i="27"/>
  <c r="O114" i="27"/>
  <c r="N114" i="27"/>
  <c r="U113" i="27"/>
  <c r="T113" i="27"/>
  <c r="S113" i="27"/>
  <c r="R113" i="27"/>
  <c r="S112" i="27"/>
  <c r="R112" i="27"/>
  <c r="E112" i="27"/>
  <c r="U112" i="27" s="1"/>
  <c r="S111" i="27"/>
  <c r="R111" i="27"/>
  <c r="E111" i="27"/>
  <c r="U111" i="27" s="1"/>
  <c r="S110" i="27"/>
  <c r="R110" i="27"/>
  <c r="E110" i="27"/>
  <c r="U110" i="27" s="1"/>
  <c r="S109" i="27"/>
  <c r="R109" i="27"/>
  <c r="E109" i="27"/>
  <c r="U109" i="27" s="1"/>
  <c r="U108" i="27"/>
  <c r="S108" i="27"/>
  <c r="R108" i="27"/>
  <c r="E108" i="27"/>
  <c r="T108" i="27" s="1"/>
  <c r="S107" i="27"/>
  <c r="R107" i="27"/>
  <c r="E107" i="27"/>
  <c r="U107" i="27" s="1"/>
  <c r="S106" i="27"/>
  <c r="R106" i="27"/>
  <c r="E106" i="27"/>
  <c r="T106" i="27" s="1"/>
  <c r="S105" i="27"/>
  <c r="R105" i="27"/>
  <c r="E105" i="27"/>
  <c r="U105" i="27" s="1"/>
  <c r="S104" i="27"/>
  <c r="R104" i="27"/>
  <c r="E104" i="27"/>
  <c r="U104" i="27" s="1"/>
  <c r="S103" i="27"/>
  <c r="R103" i="27"/>
  <c r="E103" i="27"/>
  <c r="U103" i="27" s="1"/>
  <c r="T102" i="27"/>
  <c r="S102" i="27"/>
  <c r="R102" i="27"/>
  <c r="E102" i="27"/>
  <c r="U102" i="27" s="1"/>
  <c r="S101" i="27"/>
  <c r="R101" i="27"/>
  <c r="E101" i="27"/>
  <c r="U101" i="27" s="1"/>
  <c r="U100" i="27"/>
  <c r="T100" i="27"/>
  <c r="S100" i="27"/>
  <c r="R100" i="27"/>
  <c r="E100" i="27"/>
  <c r="S99" i="27"/>
  <c r="R99" i="27"/>
  <c r="E99" i="27"/>
  <c r="U99" i="27" s="1"/>
  <c r="S98" i="27"/>
  <c r="R98" i="27"/>
  <c r="E98" i="27"/>
  <c r="T98" i="27" s="1"/>
  <c r="M97" i="27"/>
  <c r="S97" i="27" s="1"/>
  <c r="L97" i="27"/>
  <c r="L114" i="27" s="1"/>
  <c r="R114" i="27" s="1"/>
  <c r="K97" i="27"/>
  <c r="K114" i="27" s="1"/>
  <c r="J97" i="27"/>
  <c r="J114" i="27" s="1"/>
  <c r="I97" i="27"/>
  <c r="I114" i="27" s="1"/>
  <c r="H97" i="27"/>
  <c r="H114" i="27" s="1"/>
  <c r="G97" i="27"/>
  <c r="G114" i="27" s="1"/>
  <c r="F97" i="27"/>
  <c r="F114" i="27" s="1"/>
  <c r="D97" i="27"/>
  <c r="D114" i="27" s="1"/>
  <c r="C97" i="27"/>
  <c r="C114" i="27" s="1"/>
  <c r="B97" i="27"/>
  <c r="B114" i="27" s="1"/>
  <c r="O115" i="28"/>
  <c r="N115" i="28"/>
  <c r="M115" i="28"/>
  <c r="S115" i="28" s="1"/>
  <c r="L115" i="28"/>
  <c r="R115" i="28" s="1"/>
  <c r="K115" i="28"/>
  <c r="J115" i="28"/>
  <c r="G115" i="28"/>
  <c r="F115" i="28"/>
  <c r="D115" i="28"/>
  <c r="C115" i="28"/>
  <c r="B115" i="28"/>
  <c r="O114" i="28"/>
  <c r="N114" i="28"/>
  <c r="U113" i="28"/>
  <c r="T113" i="28"/>
  <c r="S113" i="28"/>
  <c r="R113" i="28"/>
  <c r="S112" i="28"/>
  <c r="R112" i="28"/>
  <c r="E112" i="28"/>
  <c r="U112" i="28" s="1"/>
  <c r="S111" i="28"/>
  <c r="R111" i="28"/>
  <c r="E111" i="28"/>
  <c r="U111" i="28" s="1"/>
  <c r="S110" i="28"/>
  <c r="R110" i="28"/>
  <c r="E110" i="28"/>
  <c r="U110" i="28" s="1"/>
  <c r="S109" i="28"/>
  <c r="R109" i="28"/>
  <c r="E109" i="28"/>
  <c r="T109" i="28" s="1"/>
  <c r="S108" i="28"/>
  <c r="R108" i="28"/>
  <c r="E108" i="28"/>
  <c r="U108" i="28" s="1"/>
  <c r="S107" i="28"/>
  <c r="R107" i="28"/>
  <c r="E107" i="28"/>
  <c r="U107" i="28" s="1"/>
  <c r="S106" i="28"/>
  <c r="R106" i="28"/>
  <c r="E106" i="28"/>
  <c r="U106" i="28" s="1"/>
  <c r="T105" i="28"/>
  <c r="S105" i="28"/>
  <c r="R105" i="28"/>
  <c r="E105" i="28"/>
  <c r="U105" i="28" s="1"/>
  <c r="S104" i="28"/>
  <c r="R104" i="28"/>
  <c r="E104" i="28"/>
  <c r="T104" i="28" s="1"/>
  <c r="U103" i="28"/>
  <c r="S103" i="28"/>
  <c r="R103" i="28"/>
  <c r="E103" i="28"/>
  <c r="T103" i="28" s="1"/>
  <c r="S102" i="28"/>
  <c r="R102" i="28"/>
  <c r="E102" i="28"/>
  <c r="U102" i="28" s="1"/>
  <c r="U101" i="28"/>
  <c r="S101" i="28"/>
  <c r="R101" i="28"/>
  <c r="E101" i="28"/>
  <c r="T101" i="28" s="1"/>
  <c r="S100" i="28"/>
  <c r="R100" i="28"/>
  <c r="E100" i="28"/>
  <c r="U100" i="28" s="1"/>
  <c r="S99" i="28"/>
  <c r="R99" i="28"/>
  <c r="E99" i="28"/>
  <c r="U99" i="28" s="1"/>
  <c r="S98" i="28"/>
  <c r="R98" i="28"/>
  <c r="E98" i="28"/>
  <c r="U98" i="28" s="1"/>
  <c r="M97" i="28"/>
  <c r="M114" i="28" s="1"/>
  <c r="S114" i="28" s="1"/>
  <c r="L97" i="28"/>
  <c r="L114" i="28" s="1"/>
  <c r="R114" i="28" s="1"/>
  <c r="K97" i="28"/>
  <c r="K114" i="28" s="1"/>
  <c r="J97" i="28"/>
  <c r="J114" i="28" s="1"/>
  <c r="I97" i="28"/>
  <c r="I114" i="28" s="1"/>
  <c r="H97" i="28"/>
  <c r="H114" i="28" s="1"/>
  <c r="G97" i="28"/>
  <c r="G114" i="28" s="1"/>
  <c r="F97" i="28"/>
  <c r="F114" i="28" s="1"/>
  <c r="D97" i="28"/>
  <c r="D114" i="28" s="1"/>
  <c r="C97" i="28"/>
  <c r="C114" i="28" s="1"/>
  <c r="B97" i="28"/>
  <c r="B114" i="28" s="1"/>
  <c r="O115" i="1"/>
  <c r="N115" i="1"/>
  <c r="K115" i="1"/>
  <c r="J115" i="1"/>
  <c r="I115" i="1"/>
  <c r="H115" i="1"/>
  <c r="G115" i="1"/>
  <c r="F115" i="1"/>
  <c r="C115" i="1"/>
  <c r="B115" i="1"/>
  <c r="O114" i="1"/>
  <c r="N114" i="1"/>
  <c r="U113" i="1"/>
  <c r="T113" i="1"/>
  <c r="S113" i="1"/>
  <c r="R113" i="1"/>
  <c r="S112" i="1"/>
  <c r="R112" i="1"/>
  <c r="E112" i="1"/>
  <c r="U112" i="1" s="1"/>
  <c r="S111" i="1"/>
  <c r="R111" i="1"/>
  <c r="E111" i="1"/>
  <c r="U111" i="1" s="1"/>
  <c r="S110" i="1"/>
  <c r="R110" i="1"/>
  <c r="E110" i="1"/>
  <c r="U110" i="1" s="1"/>
  <c r="S109" i="1"/>
  <c r="R109" i="1"/>
  <c r="E109" i="1"/>
  <c r="T109" i="1" s="1"/>
  <c r="S108" i="1"/>
  <c r="R108" i="1"/>
  <c r="E108" i="1"/>
  <c r="U108" i="1" s="1"/>
  <c r="S107" i="1"/>
  <c r="R107" i="1"/>
  <c r="E107" i="1"/>
  <c r="T107" i="1" s="1"/>
  <c r="T106" i="1"/>
  <c r="S106" i="1"/>
  <c r="R106" i="1"/>
  <c r="E106" i="1"/>
  <c r="U106" i="1" s="1"/>
  <c r="S105" i="1"/>
  <c r="R105" i="1"/>
  <c r="E105" i="1"/>
  <c r="U105" i="1" s="1"/>
  <c r="T104" i="1"/>
  <c r="S104" i="1"/>
  <c r="R104" i="1"/>
  <c r="E104" i="1"/>
  <c r="U104" i="1" s="1"/>
  <c r="T103" i="1"/>
  <c r="S103" i="1"/>
  <c r="R103" i="1"/>
  <c r="E103" i="1"/>
  <c r="U103" i="1" s="1"/>
  <c r="S102" i="1"/>
  <c r="R102" i="1"/>
  <c r="E102" i="1"/>
  <c r="U102" i="1" s="1"/>
  <c r="S101" i="1"/>
  <c r="R101" i="1"/>
  <c r="E101" i="1"/>
  <c r="U101" i="1" s="1"/>
  <c r="T100" i="1"/>
  <c r="S100" i="1"/>
  <c r="R100" i="1"/>
  <c r="E100" i="1"/>
  <c r="U100" i="1" s="1"/>
  <c r="S99" i="1"/>
  <c r="R99" i="1"/>
  <c r="E99" i="1"/>
  <c r="T99" i="1" s="1"/>
  <c r="U98" i="1"/>
  <c r="S98" i="1"/>
  <c r="R98" i="1"/>
  <c r="E98" i="1"/>
  <c r="T98" i="1" s="1"/>
  <c r="M97" i="1"/>
  <c r="S97" i="1" s="1"/>
  <c r="L97" i="1"/>
  <c r="R97" i="1" s="1"/>
  <c r="K97" i="1"/>
  <c r="K114" i="1" s="1"/>
  <c r="J97" i="1"/>
  <c r="J114" i="1" s="1"/>
  <c r="I97" i="1"/>
  <c r="I114" i="1" s="1"/>
  <c r="H97" i="1"/>
  <c r="H114" i="1" s="1"/>
  <c r="G97" i="1"/>
  <c r="G114" i="1" s="1"/>
  <c r="F97" i="1"/>
  <c r="F114" i="1" s="1"/>
  <c r="D97" i="1"/>
  <c r="D114" i="1" s="1"/>
  <c r="C97" i="1"/>
  <c r="C114" i="1" s="1"/>
  <c r="B97" i="1"/>
  <c r="B114" i="1" s="1"/>
  <c r="E86" i="2"/>
  <c r="E85" i="2"/>
  <c r="E84" i="2"/>
  <c r="E83" i="2"/>
  <c r="M82" i="2"/>
  <c r="L82" i="2"/>
  <c r="K82" i="2"/>
  <c r="J82" i="2"/>
  <c r="I82" i="2"/>
  <c r="H82" i="2"/>
  <c r="G82" i="2"/>
  <c r="F82" i="2"/>
  <c r="D82" i="2"/>
  <c r="C82" i="2"/>
  <c r="B82" i="2"/>
  <c r="A79" i="2"/>
  <c r="E86" i="3"/>
  <c r="E85" i="3"/>
  <c r="E84" i="3"/>
  <c r="E83" i="3"/>
  <c r="M82" i="3"/>
  <c r="L82" i="3"/>
  <c r="K82" i="3"/>
  <c r="J82" i="3"/>
  <c r="I82" i="3"/>
  <c r="H82" i="3"/>
  <c r="G82" i="3"/>
  <c r="F82" i="3"/>
  <c r="D82" i="3"/>
  <c r="C82" i="3"/>
  <c r="B82" i="3"/>
  <c r="A79" i="3"/>
  <c r="E86" i="4"/>
  <c r="E85" i="4"/>
  <c r="E84" i="4"/>
  <c r="E83" i="4"/>
  <c r="M82" i="4"/>
  <c r="L82" i="4"/>
  <c r="K82" i="4"/>
  <c r="J82" i="4"/>
  <c r="I82" i="4"/>
  <c r="H82" i="4"/>
  <c r="G82" i="4"/>
  <c r="F82" i="4"/>
  <c r="D82" i="4"/>
  <c r="C82" i="4"/>
  <c r="B82" i="4"/>
  <c r="A79" i="4"/>
  <c r="E86" i="5"/>
  <c r="E85" i="5"/>
  <c r="E84" i="5"/>
  <c r="E83" i="5"/>
  <c r="M82" i="5"/>
  <c r="L82" i="5"/>
  <c r="K82" i="5"/>
  <c r="J82" i="5"/>
  <c r="I82" i="5"/>
  <c r="H82" i="5"/>
  <c r="G82" i="5"/>
  <c r="F82" i="5"/>
  <c r="D82" i="5"/>
  <c r="C82" i="5"/>
  <c r="B82" i="5"/>
  <c r="A79" i="5"/>
  <c r="E86" i="6"/>
  <c r="E85" i="6"/>
  <c r="E84" i="6"/>
  <c r="E83" i="6"/>
  <c r="M82" i="6"/>
  <c r="L82" i="6"/>
  <c r="K82" i="6"/>
  <c r="J82" i="6"/>
  <c r="I82" i="6"/>
  <c r="H82" i="6"/>
  <c r="G82" i="6"/>
  <c r="F82" i="6"/>
  <c r="D82" i="6"/>
  <c r="C82" i="6"/>
  <c r="B82" i="6"/>
  <c r="A79" i="6"/>
  <c r="E86" i="7"/>
  <c r="E85" i="7"/>
  <c r="E84" i="7"/>
  <c r="E83" i="7"/>
  <c r="M82" i="7"/>
  <c r="L82" i="7"/>
  <c r="K82" i="7"/>
  <c r="J82" i="7"/>
  <c r="I82" i="7"/>
  <c r="H82" i="7"/>
  <c r="G82" i="7"/>
  <c r="F82" i="7"/>
  <c r="D82" i="7"/>
  <c r="C82" i="7"/>
  <c r="B82" i="7"/>
  <c r="A79" i="7"/>
  <c r="E86" i="8"/>
  <c r="E85" i="8"/>
  <c r="E84" i="8"/>
  <c r="E83" i="8"/>
  <c r="M82" i="8"/>
  <c r="L82" i="8"/>
  <c r="K82" i="8"/>
  <c r="J82" i="8"/>
  <c r="I82" i="8"/>
  <c r="H82" i="8"/>
  <c r="G82" i="8"/>
  <c r="F82" i="8"/>
  <c r="D82" i="8"/>
  <c r="C82" i="8"/>
  <c r="B82" i="8"/>
  <c r="A79" i="8"/>
  <c r="E86" i="9"/>
  <c r="E85" i="9"/>
  <c r="E84" i="9"/>
  <c r="E83" i="9"/>
  <c r="M82" i="9"/>
  <c r="L82" i="9"/>
  <c r="K82" i="9"/>
  <c r="J82" i="9"/>
  <c r="I82" i="9"/>
  <c r="H82" i="9"/>
  <c r="G82" i="9"/>
  <c r="F82" i="9"/>
  <c r="D82" i="9"/>
  <c r="C82" i="9"/>
  <c r="B82" i="9"/>
  <c r="A79" i="9"/>
  <c r="E86" i="10"/>
  <c r="E82" i="10" s="1"/>
  <c r="E85" i="10"/>
  <c r="E84" i="10"/>
  <c r="E83" i="10"/>
  <c r="M82" i="10"/>
  <c r="L82" i="10"/>
  <c r="K82" i="10"/>
  <c r="J82" i="10"/>
  <c r="I82" i="10"/>
  <c r="H82" i="10"/>
  <c r="G82" i="10"/>
  <c r="F82" i="10"/>
  <c r="D82" i="10"/>
  <c r="C82" i="10"/>
  <c r="B82" i="10"/>
  <c r="A79" i="10"/>
  <c r="E86" i="11"/>
  <c r="E85" i="11"/>
  <c r="E84" i="11"/>
  <c r="E83" i="11"/>
  <c r="M82" i="11"/>
  <c r="L82" i="11"/>
  <c r="K82" i="11"/>
  <c r="J82" i="11"/>
  <c r="I82" i="11"/>
  <c r="H82" i="11"/>
  <c r="G82" i="11"/>
  <c r="F82" i="11"/>
  <c r="D82" i="11"/>
  <c r="C82" i="11"/>
  <c r="B82" i="11"/>
  <c r="A79" i="11"/>
  <c r="E86" i="12"/>
  <c r="E85" i="12"/>
  <c r="E84" i="12"/>
  <c r="E83" i="12"/>
  <c r="M82" i="12"/>
  <c r="L82" i="12"/>
  <c r="K82" i="12"/>
  <c r="J82" i="12"/>
  <c r="I82" i="12"/>
  <c r="H82" i="12"/>
  <c r="G82" i="12"/>
  <c r="F82" i="12"/>
  <c r="E82" i="12"/>
  <c r="D82" i="12"/>
  <c r="C82" i="12"/>
  <c r="B82" i="12"/>
  <c r="A79" i="12"/>
  <c r="E86" i="13"/>
  <c r="E85" i="13"/>
  <c r="E84" i="13"/>
  <c r="E83" i="13"/>
  <c r="E82" i="13" s="1"/>
  <c r="M82" i="13"/>
  <c r="L82" i="13"/>
  <c r="K82" i="13"/>
  <c r="J82" i="13"/>
  <c r="I82" i="13"/>
  <c r="H82" i="13"/>
  <c r="G82" i="13"/>
  <c r="F82" i="13"/>
  <c r="D82" i="13"/>
  <c r="C82" i="13"/>
  <c r="B82" i="13"/>
  <c r="A79" i="13"/>
  <c r="E86" i="14"/>
  <c r="E85" i="14"/>
  <c r="E84" i="14"/>
  <c r="E83" i="14"/>
  <c r="M82" i="14"/>
  <c r="L82" i="14"/>
  <c r="K82" i="14"/>
  <c r="J82" i="14"/>
  <c r="I82" i="14"/>
  <c r="H82" i="14"/>
  <c r="G82" i="14"/>
  <c r="F82" i="14"/>
  <c r="D82" i="14"/>
  <c r="C82" i="14"/>
  <c r="B82" i="14"/>
  <c r="A79" i="14"/>
  <c r="E86" i="15"/>
  <c r="E85" i="15"/>
  <c r="E84" i="15"/>
  <c r="E83" i="15"/>
  <c r="M82" i="15"/>
  <c r="L82" i="15"/>
  <c r="K82" i="15"/>
  <c r="J82" i="15"/>
  <c r="I82" i="15"/>
  <c r="H82" i="15"/>
  <c r="G82" i="15"/>
  <c r="F82" i="15"/>
  <c r="D82" i="15"/>
  <c r="C82" i="15"/>
  <c r="B82" i="15"/>
  <c r="A79" i="15"/>
  <c r="E86" i="16"/>
  <c r="E85" i="16"/>
  <c r="E84" i="16"/>
  <c r="E83" i="16"/>
  <c r="M82" i="16"/>
  <c r="L82" i="16"/>
  <c r="K82" i="16"/>
  <c r="J82" i="16"/>
  <c r="I82" i="16"/>
  <c r="H82" i="16"/>
  <c r="G82" i="16"/>
  <c r="F82" i="16"/>
  <c r="D82" i="16"/>
  <c r="C82" i="16"/>
  <c r="B82" i="16"/>
  <c r="A79" i="16"/>
  <c r="E86" i="17"/>
  <c r="E85" i="17"/>
  <c r="E84" i="17"/>
  <c r="E83" i="17"/>
  <c r="M82" i="17"/>
  <c r="L82" i="17"/>
  <c r="K82" i="17"/>
  <c r="J82" i="17"/>
  <c r="I82" i="17"/>
  <c r="H82" i="17"/>
  <c r="G82" i="17"/>
  <c r="F82" i="17"/>
  <c r="D82" i="17"/>
  <c r="C82" i="17"/>
  <c r="B82" i="17"/>
  <c r="A79" i="17"/>
  <c r="E86" i="18"/>
  <c r="E85" i="18"/>
  <c r="E84" i="18"/>
  <c r="E82" i="18" s="1"/>
  <c r="E83" i="18"/>
  <c r="M82" i="18"/>
  <c r="L82" i="18"/>
  <c r="K82" i="18"/>
  <c r="J82" i="18"/>
  <c r="I82" i="18"/>
  <c r="H82" i="18"/>
  <c r="G82" i="18"/>
  <c r="F82" i="18"/>
  <c r="D82" i="18"/>
  <c r="C82" i="18"/>
  <c r="B82" i="18"/>
  <c r="A79" i="18"/>
  <c r="E86" i="19"/>
  <c r="E85" i="19"/>
  <c r="E84" i="19"/>
  <c r="E83" i="19"/>
  <c r="M82" i="19"/>
  <c r="L82" i="19"/>
  <c r="K82" i="19"/>
  <c r="J82" i="19"/>
  <c r="I82" i="19"/>
  <c r="H82" i="19"/>
  <c r="G82" i="19"/>
  <c r="F82" i="19"/>
  <c r="D82" i="19"/>
  <c r="C82" i="19"/>
  <c r="B82" i="19"/>
  <c r="A79" i="19"/>
  <c r="E86" i="20"/>
  <c r="E85" i="20"/>
  <c r="E84" i="20"/>
  <c r="E83" i="20"/>
  <c r="M82" i="20"/>
  <c r="L82" i="20"/>
  <c r="K82" i="20"/>
  <c r="J82" i="20"/>
  <c r="I82" i="20"/>
  <c r="H82" i="20"/>
  <c r="G82" i="20"/>
  <c r="F82" i="20"/>
  <c r="D82" i="20"/>
  <c r="C82" i="20"/>
  <c r="B82" i="20"/>
  <c r="A79" i="20"/>
  <c r="E86" i="21"/>
  <c r="E85" i="21"/>
  <c r="E84" i="21"/>
  <c r="E83" i="21"/>
  <c r="M82" i="21"/>
  <c r="L82" i="21"/>
  <c r="K82" i="21"/>
  <c r="J82" i="21"/>
  <c r="I82" i="21"/>
  <c r="H82" i="21"/>
  <c r="G82" i="21"/>
  <c r="F82" i="21"/>
  <c r="E82" i="21"/>
  <c r="D82" i="21"/>
  <c r="C82" i="21"/>
  <c r="B82" i="21"/>
  <c r="A79" i="21"/>
  <c r="E86" i="22"/>
  <c r="E85" i="22"/>
  <c r="E84" i="22"/>
  <c r="E83" i="22"/>
  <c r="M82" i="22"/>
  <c r="L82" i="22"/>
  <c r="K82" i="22"/>
  <c r="J82" i="22"/>
  <c r="I82" i="22"/>
  <c r="H82" i="22"/>
  <c r="G82" i="22"/>
  <c r="F82" i="22"/>
  <c r="D82" i="22"/>
  <c r="C82" i="22"/>
  <c r="B82" i="22"/>
  <c r="A79" i="22"/>
  <c r="E86" i="23"/>
  <c r="E85" i="23"/>
  <c r="E84" i="23"/>
  <c r="E83" i="23"/>
  <c r="E82" i="23" s="1"/>
  <c r="M82" i="23"/>
  <c r="L82" i="23"/>
  <c r="K82" i="23"/>
  <c r="J82" i="23"/>
  <c r="I82" i="23"/>
  <c r="H82" i="23"/>
  <c r="G82" i="23"/>
  <c r="F82" i="23"/>
  <c r="D82" i="23"/>
  <c r="C82" i="23"/>
  <c r="B82" i="23"/>
  <c r="A79" i="23"/>
  <c r="E86" i="24"/>
  <c r="E85" i="24"/>
  <c r="E84" i="24"/>
  <c r="E83" i="24"/>
  <c r="M82" i="24"/>
  <c r="L82" i="24"/>
  <c r="K82" i="24"/>
  <c r="J82" i="24"/>
  <c r="I82" i="24"/>
  <c r="H82" i="24"/>
  <c r="G82" i="24"/>
  <c r="F82" i="24"/>
  <c r="D82" i="24"/>
  <c r="C82" i="24"/>
  <c r="B82" i="24"/>
  <c r="A79" i="24"/>
  <c r="E86" i="25"/>
  <c r="E85" i="25"/>
  <c r="E84" i="25"/>
  <c r="E83" i="25"/>
  <c r="M82" i="25"/>
  <c r="L82" i="25"/>
  <c r="K82" i="25"/>
  <c r="J82" i="25"/>
  <c r="I82" i="25"/>
  <c r="H82" i="25"/>
  <c r="G82" i="25"/>
  <c r="F82" i="25"/>
  <c r="D82" i="25"/>
  <c r="C82" i="25"/>
  <c r="B82" i="25"/>
  <c r="A79" i="25"/>
  <c r="E86" i="26"/>
  <c r="E85" i="26"/>
  <c r="E84" i="26"/>
  <c r="E83" i="26"/>
  <c r="M82" i="26"/>
  <c r="L82" i="26"/>
  <c r="K82" i="26"/>
  <c r="J82" i="26"/>
  <c r="I82" i="26"/>
  <c r="H82" i="26"/>
  <c r="G82" i="26"/>
  <c r="F82" i="26"/>
  <c r="D82" i="26"/>
  <c r="C82" i="26"/>
  <c r="B82" i="26"/>
  <c r="A79" i="26"/>
  <c r="E86" i="27"/>
  <c r="E85" i="27"/>
  <c r="E84" i="27"/>
  <c r="E83" i="27"/>
  <c r="E82" i="27" s="1"/>
  <c r="M82" i="27"/>
  <c r="L82" i="27"/>
  <c r="K82" i="27"/>
  <c r="J82" i="27"/>
  <c r="I82" i="27"/>
  <c r="H82" i="27"/>
  <c r="G82" i="27"/>
  <c r="F82" i="27"/>
  <c r="D82" i="27"/>
  <c r="C82" i="27"/>
  <c r="B82" i="27"/>
  <c r="A79" i="27"/>
  <c r="E86" i="28"/>
  <c r="E85" i="28"/>
  <c r="E84" i="28"/>
  <c r="E82" i="28" s="1"/>
  <c r="E83" i="28"/>
  <c r="M82" i="28"/>
  <c r="L82" i="28"/>
  <c r="K82" i="28"/>
  <c r="J82" i="28"/>
  <c r="I82" i="28"/>
  <c r="H82" i="28"/>
  <c r="G82" i="28"/>
  <c r="F82" i="28"/>
  <c r="D82" i="28"/>
  <c r="C82" i="28"/>
  <c r="B82" i="28"/>
  <c r="A79" i="28"/>
  <c r="E86" i="1"/>
  <c r="E85" i="1"/>
  <c r="E84" i="1"/>
  <c r="E83" i="1"/>
  <c r="M82" i="1"/>
  <c r="L82" i="1"/>
  <c r="K82" i="1"/>
  <c r="J82" i="1"/>
  <c r="I82" i="1"/>
  <c r="H82" i="1"/>
  <c r="G82" i="1"/>
  <c r="F82" i="1"/>
  <c r="D82" i="1"/>
  <c r="C82" i="1"/>
  <c r="B82" i="1"/>
  <c r="A79" i="1"/>
  <c r="U96" i="28"/>
  <c r="S96" i="28"/>
  <c r="R96" i="28"/>
  <c r="Q96" i="28"/>
  <c r="P96" i="28"/>
  <c r="E96" i="28"/>
  <c r="T96" i="28" s="1"/>
  <c r="T95" i="28"/>
  <c r="S95" i="28"/>
  <c r="R95" i="28"/>
  <c r="Q95" i="28"/>
  <c r="P95" i="28"/>
  <c r="E95" i="28"/>
  <c r="U95" i="28" s="1"/>
  <c r="U94" i="28"/>
  <c r="S94" i="28"/>
  <c r="R94" i="28"/>
  <c r="Q94" i="28"/>
  <c r="P94" i="28"/>
  <c r="E94" i="28"/>
  <c r="T94" i="28" s="1"/>
  <c r="T93" i="28"/>
  <c r="S93" i="28"/>
  <c r="R93" i="28"/>
  <c r="Q93" i="28"/>
  <c r="P93" i="28"/>
  <c r="E93" i="28"/>
  <c r="U93" i="28" s="1"/>
  <c r="S92" i="28"/>
  <c r="R92" i="28"/>
  <c r="Q92" i="28"/>
  <c r="P92" i="28"/>
  <c r="E92" i="28"/>
  <c r="U92" i="28" s="1"/>
  <c r="S91" i="28"/>
  <c r="R91" i="28"/>
  <c r="Q91" i="28"/>
  <c r="P91" i="28"/>
  <c r="E91" i="28"/>
  <c r="U91" i="28" s="1"/>
  <c r="S90" i="28"/>
  <c r="R90" i="28"/>
  <c r="Q90" i="28"/>
  <c r="P90" i="28"/>
  <c r="E90" i="28"/>
  <c r="U90" i="28" s="1"/>
  <c r="U89" i="28"/>
  <c r="T89" i="28"/>
  <c r="S89" i="28"/>
  <c r="R89" i="28"/>
  <c r="Q89" i="28"/>
  <c r="P89" i="28"/>
  <c r="E89" i="28"/>
  <c r="U88" i="28"/>
  <c r="S88" i="28"/>
  <c r="R88" i="28"/>
  <c r="Q88" i="28"/>
  <c r="P88" i="28"/>
  <c r="E88" i="28"/>
  <c r="O75" i="28"/>
  <c r="N75" i="28"/>
  <c r="M75" i="28"/>
  <c r="L75" i="28"/>
  <c r="K75" i="28"/>
  <c r="J75" i="28"/>
  <c r="I75" i="28"/>
  <c r="H75" i="28"/>
  <c r="G75" i="28"/>
  <c r="F75" i="28"/>
  <c r="C75" i="28"/>
  <c r="B75" i="28"/>
  <c r="S74" i="28"/>
  <c r="R74" i="28"/>
  <c r="O74" i="28"/>
  <c r="N74" i="28"/>
  <c r="M74" i="28"/>
  <c r="L74" i="28"/>
  <c r="K74" i="28"/>
  <c r="J74" i="28"/>
  <c r="I74" i="28"/>
  <c r="Q74" i="28" s="1"/>
  <c r="H74" i="28"/>
  <c r="P74" i="28" s="1"/>
  <c r="G74" i="28"/>
  <c r="F74" i="28"/>
  <c r="C74" i="28"/>
  <c r="B74" i="28"/>
  <c r="E74" i="28" s="1"/>
  <c r="S73" i="28"/>
  <c r="O73" i="28"/>
  <c r="N73" i="28"/>
  <c r="M73" i="28"/>
  <c r="L73" i="28"/>
  <c r="R73" i="28" s="1"/>
  <c r="K73" i="28"/>
  <c r="J73" i="28"/>
  <c r="I73" i="28"/>
  <c r="Q73" i="28" s="1"/>
  <c r="H73" i="28"/>
  <c r="P73" i="28" s="1"/>
  <c r="G73" i="28"/>
  <c r="F73" i="28"/>
  <c r="C73" i="28"/>
  <c r="B73" i="28"/>
  <c r="E73" i="28" s="1"/>
  <c r="S72" i="28"/>
  <c r="R72" i="28"/>
  <c r="Q72" i="28"/>
  <c r="P72" i="28"/>
  <c r="E72" i="28"/>
  <c r="U72" i="28" s="1"/>
  <c r="S71" i="28"/>
  <c r="R71" i="28"/>
  <c r="Q71" i="28"/>
  <c r="P71" i="28"/>
  <c r="E71" i="28"/>
  <c r="O69" i="28"/>
  <c r="N69" i="28"/>
  <c r="M69" i="28"/>
  <c r="L69" i="28"/>
  <c r="K69" i="28"/>
  <c r="J69" i="28"/>
  <c r="I69" i="28"/>
  <c r="H69" i="28"/>
  <c r="G69" i="28"/>
  <c r="F69" i="28"/>
  <c r="C69" i="28"/>
  <c r="B69" i="28"/>
  <c r="O68" i="28"/>
  <c r="N68" i="28"/>
  <c r="M68" i="28"/>
  <c r="S68" i="28" s="1"/>
  <c r="L68" i="28"/>
  <c r="R68" i="28" s="1"/>
  <c r="K68" i="28"/>
  <c r="J68" i="28"/>
  <c r="I68" i="28"/>
  <c r="Q68" i="28" s="1"/>
  <c r="H68" i="28"/>
  <c r="G68" i="28"/>
  <c r="F68" i="28"/>
  <c r="C68" i="28"/>
  <c r="B68" i="28"/>
  <c r="E68" i="28" s="1"/>
  <c r="S67" i="28"/>
  <c r="R67" i="28"/>
  <c r="Q67" i="28"/>
  <c r="P67" i="28"/>
  <c r="E67" i="28"/>
  <c r="S66" i="28"/>
  <c r="R66" i="28"/>
  <c r="Q66" i="28"/>
  <c r="P66" i="28"/>
  <c r="E66" i="28"/>
  <c r="S65" i="28"/>
  <c r="R65" i="28"/>
  <c r="Q65" i="28"/>
  <c r="P65" i="28"/>
  <c r="E65" i="28"/>
  <c r="T65" i="28" s="1"/>
  <c r="T64" i="28"/>
  <c r="S64" i="28"/>
  <c r="R64" i="28"/>
  <c r="Q64" i="28"/>
  <c r="P64" i="28"/>
  <c r="E64" i="28"/>
  <c r="U64" i="28" s="1"/>
  <c r="U63" i="28"/>
  <c r="T63" i="28"/>
  <c r="S63" i="28"/>
  <c r="R63" i="28"/>
  <c r="Q63" i="28"/>
  <c r="P63" i="28"/>
  <c r="E63" i="28"/>
  <c r="O61" i="28"/>
  <c r="N61" i="28"/>
  <c r="M61" i="28"/>
  <c r="S61" i="28" s="1"/>
  <c r="L61" i="28"/>
  <c r="R61" i="28" s="1"/>
  <c r="K61" i="28"/>
  <c r="J61" i="28"/>
  <c r="I61" i="28"/>
  <c r="H61" i="28"/>
  <c r="C61" i="28"/>
  <c r="B61" i="28"/>
  <c r="U60" i="28"/>
  <c r="T60" i="28"/>
  <c r="S60" i="28"/>
  <c r="R60" i="28"/>
  <c r="Q60" i="28"/>
  <c r="P60" i="28"/>
  <c r="E60" i="28"/>
  <c r="S59" i="28"/>
  <c r="R59" i="28"/>
  <c r="Q59" i="28"/>
  <c r="P59" i="28"/>
  <c r="E59" i="28"/>
  <c r="U59" i="28" s="1"/>
  <c r="S58" i="28"/>
  <c r="R58" i="28"/>
  <c r="Q58" i="28"/>
  <c r="P58" i="28"/>
  <c r="E58" i="28"/>
  <c r="S57" i="28"/>
  <c r="R57" i="28"/>
  <c r="Q57" i="28"/>
  <c r="P57" i="28"/>
  <c r="E57" i="28"/>
  <c r="S55" i="28"/>
  <c r="O55" i="28"/>
  <c r="N55" i="28"/>
  <c r="M55" i="28"/>
  <c r="L55" i="28"/>
  <c r="R55" i="28" s="1"/>
  <c r="K55" i="28"/>
  <c r="J55" i="28"/>
  <c r="I55" i="28"/>
  <c r="H55" i="28"/>
  <c r="G55" i="28"/>
  <c r="F55" i="28"/>
  <c r="C55" i="28"/>
  <c r="B55" i="28"/>
  <c r="S54" i="28"/>
  <c r="R54" i="28"/>
  <c r="Q54" i="28"/>
  <c r="P54" i="28"/>
  <c r="E54" i="28"/>
  <c r="U53" i="28"/>
  <c r="S53" i="28"/>
  <c r="R53" i="28"/>
  <c r="Q53" i="28"/>
  <c r="P53" i="28"/>
  <c r="E53" i="28"/>
  <c r="T53" i="28" s="1"/>
  <c r="U52" i="28"/>
  <c r="T52" i="28"/>
  <c r="S52" i="28"/>
  <c r="R52" i="28"/>
  <c r="Q52" i="28"/>
  <c r="P52" i="28"/>
  <c r="E52" i="28"/>
  <c r="U51" i="28"/>
  <c r="T51" i="28"/>
  <c r="S51" i="28"/>
  <c r="R51" i="28"/>
  <c r="Q51" i="28"/>
  <c r="P51" i="28"/>
  <c r="E51" i="28"/>
  <c r="T50" i="28"/>
  <c r="S50" i="28"/>
  <c r="R50" i="28"/>
  <c r="Q50" i="28"/>
  <c r="P50" i="28"/>
  <c r="E50" i="28"/>
  <c r="U50" i="28" s="1"/>
  <c r="U49" i="28"/>
  <c r="T49" i="28"/>
  <c r="S49" i="28"/>
  <c r="R49" i="28"/>
  <c r="Q49" i="28"/>
  <c r="P49" i="28"/>
  <c r="E49" i="28"/>
  <c r="U48" i="28"/>
  <c r="T48" i="28"/>
  <c r="S48" i="28"/>
  <c r="R48" i="28"/>
  <c r="Q48" i="28"/>
  <c r="P48" i="28"/>
  <c r="E48" i="28"/>
  <c r="S47" i="28"/>
  <c r="R47" i="28"/>
  <c r="Q47" i="28"/>
  <c r="P47" i="28"/>
  <c r="E47" i="28"/>
  <c r="S46" i="28"/>
  <c r="R46" i="28"/>
  <c r="Q46" i="28"/>
  <c r="P46" i="28"/>
  <c r="E46" i="28"/>
  <c r="U45" i="28"/>
  <c r="S45" i="28"/>
  <c r="R45" i="28"/>
  <c r="Q45" i="28"/>
  <c r="P45" i="28"/>
  <c r="E45" i="28"/>
  <c r="S44" i="28"/>
  <c r="R44" i="28"/>
  <c r="Q44" i="28"/>
  <c r="P44" i="28"/>
  <c r="E44" i="28"/>
  <c r="U44" i="28" s="1"/>
  <c r="O42" i="28"/>
  <c r="N42" i="28"/>
  <c r="M42" i="28"/>
  <c r="S42" i="28" s="1"/>
  <c r="L42" i="28"/>
  <c r="R42" i="28" s="1"/>
  <c r="K42" i="28"/>
  <c r="J42" i="28"/>
  <c r="I42" i="28"/>
  <c r="Q42" i="28" s="1"/>
  <c r="H42" i="28"/>
  <c r="G42" i="28"/>
  <c r="F42" i="28"/>
  <c r="C42" i="28"/>
  <c r="B42" i="28"/>
  <c r="E42" i="28" s="1"/>
  <c r="U41" i="28"/>
  <c r="T41" i="28"/>
  <c r="S41" i="28"/>
  <c r="R41" i="28"/>
  <c r="Q41" i="28"/>
  <c r="P41" i="28"/>
  <c r="E41" i="28"/>
  <c r="U40" i="28"/>
  <c r="T40" i="28"/>
  <c r="S40" i="28"/>
  <c r="R40" i="28"/>
  <c r="Q40" i="28"/>
  <c r="P40" i="28"/>
  <c r="E40" i="28"/>
  <c r="U39" i="28"/>
  <c r="T39" i="28"/>
  <c r="S39" i="28"/>
  <c r="R39" i="28"/>
  <c r="Q39" i="28"/>
  <c r="P39" i="28"/>
  <c r="E39" i="28"/>
  <c r="U38" i="28"/>
  <c r="T38" i="28"/>
  <c r="S38" i="28"/>
  <c r="R38" i="28"/>
  <c r="Q38" i="28"/>
  <c r="P38" i="28"/>
  <c r="E38" i="28"/>
  <c r="U37" i="28"/>
  <c r="T37" i="28"/>
  <c r="S37" i="28"/>
  <c r="R37" i="28"/>
  <c r="Q37" i="28"/>
  <c r="P37" i="28"/>
  <c r="E37" i="28"/>
  <c r="O35" i="28"/>
  <c r="N35" i="28"/>
  <c r="R35" i="28" s="1"/>
  <c r="M35" i="28"/>
  <c r="S35" i="28" s="1"/>
  <c r="L35" i="28"/>
  <c r="K35" i="28"/>
  <c r="J35" i="28"/>
  <c r="I35" i="28"/>
  <c r="H35" i="28"/>
  <c r="G35" i="28"/>
  <c r="F35" i="28"/>
  <c r="E35" i="28"/>
  <c r="C35" i="28"/>
  <c r="B35" i="28"/>
  <c r="S34" i="28"/>
  <c r="R34" i="28"/>
  <c r="Q34" i="28"/>
  <c r="U34" i="28" s="1"/>
  <c r="P34" i="28"/>
  <c r="T34" i="28" s="1"/>
  <c r="E34" i="28"/>
  <c r="O32" i="28"/>
  <c r="N32" i="28"/>
  <c r="R32" i="28" s="1"/>
  <c r="M32" i="28"/>
  <c r="L32" i="28"/>
  <c r="K32" i="28"/>
  <c r="J32" i="28"/>
  <c r="I32" i="28"/>
  <c r="H32" i="28"/>
  <c r="G32" i="28"/>
  <c r="F32" i="28"/>
  <c r="C32" i="28"/>
  <c r="E32" i="28" s="1"/>
  <c r="B32" i="28"/>
  <c r="S31" i="28"/>
  <c r="R31" i="28"/>
  <c r="Q31" i="28"/>
  <c r="U31" i="28" s="1"/>
  <c r="P31" i="28"/>
  <c r="T31" i="28" s="1"/>
  <c r="E31" i="28"/>
  <c r="S30" i="28"/>
  <c r="R30" i="28"/>
  <c r="Q30" i="28"/>
  <c r="P30" i="28"/>
  <c r="E30" i="28"/>
  <c r="S29" i="28"/>
  <c r="R29" i="28"/>
  <c r="Q29" i="28"/>
  <c r="P29" i="28"/>
  <c r="E29" i="28"/>
  <c r="S28" i="28"/>
  <c r="R28" i="28"/>
  <c r="Q28" i="28"/>
  <c r="P28" i="28"/>
  <c r="E28" i="28"/>
  <c r="T28" i="28" s="1"/>
  <c r="S26" i="28"/>
  <c r="R26" i="28"/>
  <c r="O26" i="28"/>
  <c r="N26" i="28"/>
  <c r="M26" i="28"/>
  <c r="L26" i="28"/>
  <c r="K26" i="28"/>
  <c r="J26" i="28"/>
  <c r="I26" i="28"/>
  <c r="H26" i="28"/>
  <c r="G26" i="28"/>
  <c r="F26" i="28"/>
  <c r="C26" i="28"/>
  <c r="B26" i="28"/>
  <c r="E26" i="28" s="1"/>
  <c r="U25" i="28"/>
  <c r="S25" i="28"/>
  <c r="R25" i="28"/>
  <c r="Q25" i="28"/>
  <c r="P25" i="28"/>
  <c r="E25" i="28"/>
  <c r="T25" i="28" s="1"/>
  <c r="U24" i="28"/>
  <c r="T24" i="28"/>
  <c r="S24" i="28"/>
  <c r="R24" i="28"/>
  <c r="Q24" i="28"/>
  <c r="P24" i="28"/>
  <c r="E24" i="28"/>
  <c r="U23" i="28"/>
  <c r="T23" i="28"/>
  <c r="S23" i="28"/>
  <c r="R23" i="28"/>
  <c r="Q23" i="28"/>
  <c r="P23" i="28"/>
  <c r="E23" i="28"/>
  <c r="U22" i="28"/>
  <c r="T22" i="28"/>
  <c r="S22" i="28"/>
  <c r="R22" i="28"/>
  <c r="Q22" i="28"/>
  <c r="P22" i="28"/>
  <c r="E22" i="28"/>
  <c r="U21" i="28"/>
  <c r="T21" i="28"/>
  <c r="S21" i="28"/>
  <c r="R21" i="28"/>
  <c r="Q21" i="28"/>
  <c r="P21" i="28"/>
  <c r="E21" i="28"/>
  <c r="U20" i="28"/>
  <c r="T20" i="28"/>
  <c r="S20" i="28"/>
  <c r="R20" i="28"/>
  <c r="Q20" i="28"/>
  <c r="P20" i="28"/>
  <c r="E20" i="28"/>
  <c r="S19" i="28"/>
  <c r="R19" i="28"/>
  <c r="Q19" i="28"/>
  <c r="P19" i="28"/>
  <c r="E19" i="28"/>
  <c r="O17" i="28"/>
  <c r="N17" i="28"/>
  <c r="M17" i="28"/>
  <c r="S17" i="28" s="1"/>
  <c r="L17" i="28"/>
  <c r="R17" i="28" s="1"/>
  <c r="K17" i="28"/>
  <c r="J17" i="28"/>
  <c r="I17" i="28"/>
  <c r="H17" i="28"/>
  <c r="G17" i="28"/>
  <c r="F17" i="28"/>
  <c r="C17" i="28"/>
  <c r="E17" i="28" s="1"/>
  <c r="B17" i="28"/>
  <c r="S16" i="28"/>
  <c r="R16" i="28"/>
  <c r="Q16" i="28"/>
  <c r="P16" i="28"/>
  <c r="E16" i="28"/>
  <c r="S15" i="28"/>
  <c r="R15" i="28"/>
  <c r="Q15" i="28"/>
  <c r="P15" i="28"/>
  <c r="E15" i="28"/>
  <c r="U14" i="28"/>
  <c r="S14" i="28"/>
  <c r="R14" i="28"/>
  <c r="Q14" i="28"/>
  <c r="P14" i="28"/>
  <c r="E14" i="28"/>
  <c r="T14" i="28" s="1"/>
  <c r="U13" i="28"/>
  <c r="T13" i="28"/>
  <c r="S13" i="28"/>
  <c r="R13" i="28"/>
  <c r="Q13" i="28"/>
  <c r="P13" i="28"/>
  <c r="E13" i="28"/>
  <c r="U12" i="28"/>
  <c r="T12" i="28"/>
  <c r="S12" i="28"/>
  <c r="R12" i="28"/>
  <c r="Q12" i="28"/>
  <c r="P12" i="28"/>
  <c r="E12" i="28"/>
  <c r="U11" i="28"/>
  <c r="T11" i="28"/>
  <c r="S11" i="28"/>
  <c r="R11" i="28"/>
  <c r="Q11" i="28"/>
  <c r="P11" i="28"/>
  <c r="E11" i="28"/>
  <c r="T10" i="28"/>
  <c r="S10" i="28"/>
  <c r="R10" i="28"/>
  <c r="Q10" i="28"/>
  <c r="U10" i="28" s="1"/>
  <c r="P10" i="28"/>
  <c r="E10" i="28"/>
  <c r="U9" i="28"/>
  <c r="T9" i="28"/>
  <c r="S9" i="28"/>
  <c r="R9" i="28"/>
  <c r="Q9" i="28"/>
  <c r="P9" i="28"/>
  <c r="E9" i="28"/>
  <c r="S96" i="27"/>
  <c r="R96" i="27"/>
  <c r="Q96" i="27"/>
  <c r="P96" i="27"/>
  <c r="E96" i="27"/>
  <c r="S95" i="27"/>
  <c r="R95" i="27"/>
  <c r="Q95" i="27"/>
  <c r="P95" i="27"/>
  <c r="E95" i="27"/>
  <c r="U94" i="27"/>
  <c r="S94" i="27"/>
  <c r="R94" i="27"/>
  <c r="Q94" i="27"/>
  <c r="P94" i="27"/>
  <c r="E94" i="27"/>
  <c r="T94" i="27" s="1"/>
  <c r="T93" i="27"/>
  <c r="S93" i="27"/>
  <c r="R93" i="27"/>
  <c r="Q93" i="27"/>
  <c r="P93" i="27"/>
  <c r="E93" i="27"/>
  <c r="U93" i="27" s="1"/>
  <c r="U92" i="27"/>
  <c r="T92" i="27"/>
  <c r="S92" i="27"/>
  <c r="R92" i="27"/>
  <c r="Q92" i="27"/>
  <c r="P92" i="27"/>
  <c r="E92" i="27"/>
  <c r="U91" i="27"/>
  <c r="T91" i="27"/>
  <c r="S91" i="27"/>
  <c r="R91" i="27"/>
  <c r="Q91" i="27"/>
  <c r="P91" i="27"/>
  <c r="E91" i="27"/>
  <c r="U90" i="27"/>
  <c r="T90" i="27"/>
  <c r="S90" i="27"/>
  <c r="R90" i="27"/>
  <c r="Q90" i="27"/>
  <c r="P90" i="27"/>
  <c r="E90" i="27"/>
  <c r="U89" i="27"/>
  <c r="T89" i="27"/>
  <c r="S89" i="27"/>
  <c r="R89" i="27"/>
  <c r="Q89" i="27"/>
  <c r="P89" i="27"/>
  <c r="E89" i="27"/>
  <c r="S88" i="27"/>
  <c r="R88" i="27"/>
  <c r="Q88" i="27"/>
  <c r="Q87" i="27" s="1"/>
  <c r="P88" i="27"/>
  <c r="E88" i="27"/>
  <c r="O75" i="27"/>
  <c r="N75" i="27"/>
  <c r="M75" i="27"/>
  <c r="L75" i="27"/>
  <c r="K75" i="27"/>
  <c r="J75" i="27"/>
  <c r="I75" i="27"/>
  <c r="H75" i="27"/>
  <c r="G75" i="27"/>
  <c r="F75" i="27"/>
  <c r="C75" i="27"/>
  <c r="B75" i="27"/>
  <c r="O74" i="27"/>
  <c r="N74" i="27"/>
  <c r="M74" i="27"/>
  <c r="S74" i="27" s="1"/>
  <c r="L74" i="27"/>
  <c r="K74" i="27"/>
  <c r="J74" i="27"/>
  <c r="I74" i="27"/>
  <c r="Q74" i="27" s="1"/>
  <c r="H74" i="27"/>
  <c r="P74" i="27" s="1"/>
  <c r="G74" i="27"/>
  <c r="F74" i="27"/>
  <c r="E74" i="27"/>
  <c r="C74" i="27"/>
  <c r="B74" i="27"/>
  <c r="R73" i="27"/>
  <c r="O73" i="27"/>
  <c r="N73" i="27"/>
  <c r="M73" i="27"/>
  <c r="S73" i="27" s="1"/>
  <c r="L73" i="27"/>
  <c r="K73" i="27"/>
  <c r="J73" i="27"/>
  <c r="I73" i="27"/>
  <c r="Q73" i="27" s="1"/>
  <c r="H73" i="27"/>
  <c r="P73" i="27" s="1"/>
  <c r="G73" i="27"/>
  <c r="F73" i="27"/>
  <c r="C73" i="27"/>
  <c r="E73" i="27" s="1"/>
  <c r="B73" i="27"/>
  <c r="U72" i="27"/>
  <c r="T72" i="27"/>
  <c r="S72" i="27"/>
  <c r="R72" i="27"/>
  <c r="Q72" i="27"/>
  <c r="P72" i="27"/>
  <c r="E72" i="27"/>
  <c r="T71" i="27"/>
  <c r="S71" i="27"/>
  <c r="R71" i="27"/>
  <c r="Q71" i="27"/>
  <c r="P71" i="27"/>
  <c r="E71" i="27"/>
  <c r="O69" i="27"/>
  <c r="N69" i="27"/>
  <c r="M69" i="27"/>
  <c r="S69" i="27" s="1"/>
  <c r="L69" i="27"/>
  <c r="K69" i="27"/>
  <c r="J69" i="27"/>
  <c r="I69" i="27"/>
  <c r="H69" i="27"/>
  <c r="G69" i="27"/>
  <c r="F69" i="27"/>
  <c r="C69" i="27"/>
  <c r="B69" i="27"/>
  <c r="R68" i="27"/>
  <c r="O68" i="27"/>
  <c r="N68" i="27"/>
  <c r="M68" i="27"/>
  <c r="S68" i="27" s="1"/>
  <c r="L68" i="27"/>
  <c r="K68" i="27"/>
  <c r="J68" i="27"/>
  <c r="I68" i="27"/>
  <c r="Q68" i="27" s="1"/>
  <c r="H68" i="27"/>
  <c r="P68" i="27" s="1"/>
  <c r="G68" i="27"/>
  <c r="F68" i="27"/>
  <c r="C68" i="27"/>
  <c r="E68" i="27" s="1"/>
  <c r="B68" i="27"/>
  <c r="T67" i="27"/>
  <c r="S67" i="27"/>
  <c r="R67" i="27"/>
  <c r="Q67" i="27"/>
  <c r="P67" i="27"/>
  <c r="E67" i="27"/>
  <c r="U67" i="27" s="1"/>
  <c r="T66" i="27"/>
  <c r="S66" i="27"/>
  <c r="R66" i="27"/>
  <c r="Q66" i="27"/>
  <c r="P66" i="27"/>
  <c r="E66" i="27"/>
  <c r="U66" i="27" s="1"/>
  <c r="S65" i="27"/>
  <c r="R65" i="27"/>
  <c r="Q65" i="27"/>
  <c r="P65" i="27"/>
  <c r="E65" i="27"/>
  <c r="T65" i="27" s="1"/>
  <c r="S64" i="27"/>
  <c r="R64" i="27"/>
  <c r="Q64" i="27"/>
  <c r="P64" i="27"/>
  <c r="E64" i="27"/>
  <c r="U64" i="27" s="1"/>
  <c r="U63" i="27"/>
  <c r="S63" i="27"/>
  <c r="R63" i="27"/>
  <c r="Q63" i="27"/>
  <c r="P63" i="27"/>
  <c r="E63" i="27"/>
  <c r="O61" i="27"/>
  <c r="N61" i="27"/>
  <c r="M61" i="27"/>
  <c r="S61" i="27" s="1"/>
  <c r="L61" i="27"/>
  <c r="R61" i="27" s="1"/>
  <c r="K61" i="27"/>
  <c r="J61" i="27"/>
  <c r="I61" i="27"/>
  <c r="H61" i="27"/>
  <c r="C61" i="27"/>
  <c r="B61" i="27"/>
  <c r="T60" i="27"/>
  <c r="S60" i="27"/>
  <c r="R60" i="27"/>
  <c r="Q60" i="27"/>
  <c r="P60" i="27"/>
  <c r="E60" i="27"/>
  <c r="U60" i="27" s="1"/>
  <c r="U59" i="27"/>
  <c r="T59" i="27"/>
  <c r="S59" i="27"/>
  <c r="R59" i="27"/>
  <c r="Q59" i="27"/>
  <c r="P59" i="27"/>
  <c r="E59" i="27"/>
  <c r="S58" i="27"/>
  <c r="R58" i="27"/>
  <c r="Q58" i="27"/>
  <c r="P58" i="27"/>
  <c r="E58" i="27"/>
  <c r="T58" i="27" s="1"/>
  <c r="T57" i="27"/>
  <c r="S57" i="27"/>
  <c r="R57" i="27"/>
  <c r="Q57" i="27"/>
  <c r="P57" i="27"/>
  <c r="E57" i="27"/>
  <c r="U57" i="27" s="1"/>
  <c r="O55" i="27"/>
  <c r="N55" i="27"/>
  <c r="M55" i="27"/>
  <c r="S55" i="27" s="1"/>
  <c r="L55" i="27"/>
  <c r="R55" i="27" s="1"/>
  <c r="K55" i="27"/>
  <c r="J55" i="27"/>
  <c r="I55" i="27"/>
  <c r="H55" i="27"/>
  <c r="G55" i="27"/>
  <c r="F55" i="27"/>
  <c r="C55" i="27"/>
  <c r="B55" i="27"/>
  <c r="T54" i="27"/>
  <c r="S54" i="27"/>
  <c r="R54" i="27"/>
  <c r="Q54" i="27"/>
  <c r="P54" i="27"/>
  <c r="E54" i="27"/>
  <c r="U54" i="27" s="1"/>
  <c r="S53" i="27"/>
  <c r="R53" i="27"/>
  <c r="Q53" i="27"/>
  <c r="P53" i="27"/>
  <c r="E53" i="27"/>
  <c r="U53" i="27" s="1"/>
  <c r="S52" i="27"/>
  <c r="R52" i="27"/>
  <c r="Q52" i="27"/>
  <c r="P52" i="27"/>
  <c r="E52" i="27"/>
  <c r="U52" i="27" s="1"/>
  <c r="S51" i="27"/>
  <c r="R51" i="27"/>
  <c r="Q51" i="27"/>
  <c r="P51" i="27"/>
  <c r="E51" i="27"/>
  <c r="U51" i="27" s="1"/>
  <c r="T50" i="27"/>
  <c r="S50" i="27"/>
  <c r="R50" i="27"/>
  <c r="Q50" i="27"/>
  <c r="P50" i="27"/>
  <c r="E50" i="27"/>
  <c r="U50" i="27" s="1"/>
  <c r="S49" i="27"/>
  <c r="R49" i="27"/>
  <c r="Q49" i="27"/>
  <c r="P49" i="27"/>
  <c r="E49" i="27"/>
  <c r="U49" i="27" s="1"/>
  <c r="U48" i="27"/>
  <c r="T48" i="27"/>
  <c r="S48" i="27"/>
  <c r="R48" i="27"/>
  <c r="Q48" i="27"/>
  <c r="P48" i="27"/>
  <c r="E48" i="27"/>
  <c r="U47" i="27"/>
  <c r="T47" i="27"/>
  <c r="S47" i="27"/>
  <c r="R47" i="27"/>
  <c r="Q47" i="27"/>
  <c r="P47" i="27"/>
  <c r="E47" i="27"/>
  <c r="T46" i="27"/>
  <c r="S46" i="27"/>
  <c r="R46" i="27"/>
  <c r="Q46" i="27"/>
  <c r="P46" i="27"/>
  <c r="E46" i="27"/>
  <c r="U46" i="27" s="1"/>
  <c r="S45" i="27"/>
  <c r="R45" i="27"/>
  <c r="Q45" i="27"/>
  <c r="P45" i="27"/>
  <c r="E45" i="27"/>
  <c r="U45" i="27" s="1"/>
  <c r="S44" i="27"/>
  <c r="R44" i="27"/>
  <c r="Q44" i="27"/>
  <c r="P44" i="27"/>
  <c r="E44" i="27"/>
  <c r="U44" i="27" s="1"/>
  <c r="O42" i="27"/>
  <c r="N42" i="27"/>
  <c r="M42" i="27"/>
  <c r="S42" i="27" s="1"/>
  <c r="L42" i="27"/>
  <c r="R42" i="27" s="1"/>
  <c r="K42" i="27"/>
  <c r="J42" i="27"/>
  <c r="I42" i="27"/>
  <c r="Q42" i="27" s="1"/>
  <c r="H42" i="27"/>
  <c r="G42" i="27"/>
  <c r="F42" i="27"/>
  <c r="C42" i="27"/>
  <c r="B42" i="27"/>
  <c r="E42" i="27" s="1"/>
  <c r="S41" i="27"/>
  <c r="R41" i="27"/>
  <c r="Q41" i="27"/>
  <c r="P41" i="27"/>
  <c r="E41" i="27"/>
  <c r="U41" i="27" s="1"/>
  <c r="U40" i="27"/>
  <c r="S40" i="27"/>
  <c r="R40" i="27"/>
  <c r="Q40" i="27"/>
  <c r="P40" i="27"/>
  <c r="T40" i="27" s="1"/>
  <c r="E40" i="27"/>
  <c r="S39" i="27"/>
  <c r="R39" i="27"/>
  <c r="Q39" i="27"/>
  <c r="P39" i="27"/>
  <c r="E39" i="27"/>
  <c r="U39" i="27" s="1"/>
  <c r="S38" i="27"/>
  <c r="R38" i="27"/>
  <c r="Q38" i="27"/>
  <c r="P38" i="27"/>
  <c r="E38" i="27"/>
  <c r="U38" i="27" s="1"/>
  <c r="U37" i="27"/>
  <c r="S37" i="27"/>
  <c r="R37" i="27"/>
  <c r="Q37" i="27"/>
  <c r="P37" i="27"/>
  <c r="E37" i="27"/>
  <c r="T37" i="27" s="1"/>
  <c r="R35" i="27"/>
  <c r="O35" i="27"/>
  <c r="S35" i="27" s="1"/>
  <c r="N35" i="27"/>
  <c r="M35" i="27"/>
  <c r="L35" i="27"/>
  <c r="K35" i="27"/>
  <c r="J35" i="27"/>
  <c r="I35" i="27"/>
  <c r="Q35" i="27" s="1"/>
  <c r="H35" i="27"/>
  <c r="P35" i="27" s="1"/>
  <c r="G35" i="27"/>
  <c r="F35" i="27"/>
  <c r="C35" i="27"/>
  <c r="B35" i="27"/>
  <c r="E35" i="27" s="1"/>
  <c r="U34" i="27"/>
  <c r="S34" i="27"/>
  <c r="R34" i="27"/>
  <c r="Q34" i="27"/>
  <c r="P34" i="27"/>
  <c r="E34" i="27"/>
  <c r="T34" i="27" s="1"/>
  <c r="S32" i="27"/>
  <c r="R32" i="27"/>
  <c r="O32" i="27"/>
  <c r="N32" i="27"/>
  <c r="M32" i="27"/>
  <c r="L32" i="27"/>
  <c r="K32" i="27"/>
  <c r="J32" i="27"/>
  <c r="I32" i="27"/>
  <c r="H32" i="27"/>
  <c r="P32" i="27" s="1"/>
  <c r="G32" i="27"/>
  <c r="F32" i="27"/>
  <c r="C32" i="27"/>
  <c r="B32" i="27"/>
  <c r="E32" i="27" s="1"/>
  <c r="U31" i="27"/>
  <c r="S31" i="27"/>
  <c r="R31" i="27"/>
  <c r="Q31" i="27"/>
  <c r="P31" i="27"/>
  <c r="E31" i="27"/>
  <c r="T31" i="27" s="1"/>
  <c r="U30" i="27"/>
  <c r="T30" i="27"/>
  <c r="S30" i="27"/>
  <c r="R30" i="27"/>
  <c r="Q30" i="27"/>
  <c r="P30" i="27"/>
  <c r="E30" i="27"/>
  <c r="S29" i="27"/>
  <c r="R29" i="27"/>
  <c r="Q29" i="27"/>
  <c r="P29" i="27"/>
  <c r="E29" i="27"/>
  <c r="U29" i="27" s="1"/>
  <c r="S28" i="27"/>
  <c r="R28" i="27"/>
  <c r="Q28" i="27"/>
  <c r="P28" i="27"/>
  <c r="E28" i="27"/>
  <c r="U28" i="27" s="1"/>
  <c r="O26" i="27"/>
  <c r="N26" i="27"/>
  <c r="M26" i="27"/>
  <c r="S26" i="27" s="1"/>
  <c r="L26" i="27"/>
  <c r="R26" i="27" s="1"/>
  <c r="K26" i="27"/>
  <c r="J26" i="27"/>
  <c r="I26" i="27"/>
  <c r="H26" i="27"/>
  <c r="G26" i="27"/>
  <c r="F26" i="27"/>
  <c r="C26" i="27"/>
  <c r="B26" i="27"/>
  <c r="E26" i="27" s="1"/>
  <c r="S25" i="27"/>
  <c r="R25" i="27"/>
  <c r="Q25" i="27"/>
  <c r="P25" i="27"/>
  <c r="E25" i="27"/>
  <c r="U25" i="27" s="1"/>
  <c r="U24" i="27"/>
  <c r="S24" i="27"/>
  <c r="R24" i="27"/>
  <c r="Q24" i="27"/>
  <c r="P24" i="27"/>
  <c r="E24" i="27"/>
  <c r="T24" i="27" s="1"/>
  <c r="U23" i="27"/>
  <c r="T23" i="27"/>
  <c r="S23" i="27"/>
  <c r="R23" i="27"/>
  <c r="Q23" i="27"/>
  <c r="P23" i="27"/>
  <c r="E23" i="27"/>
  <c r="T22" i="27"/>
  <c r="S22" i="27"/>
  <c r="R22" i="27"/>
  <c r="Q22" i="27"/>
  <c r="P22" i="27"/>
  <c r="E22" i="27"/>
  <c r="U22" i="27" s="1"/>
  <c r="S21" i="27"/>
  <c r="R21" i="27"/>
  <c r="Q21" i="27"/>
  <c r="P21" i="27"/>
  <c r="E21" i="27"/>
  <c r="U21" i="27" s="1"/>
  <c r="U20" i="27"/>
  <c r="S20" i="27"/>
  <c r="R20" i="27"/>
  <c r="Q20" i="27"/>
  <c r="P20" i="27"/>
  <c r="E20" i="27"/>
  <c r="T20" i="27" s="1"/>
  <c r="U19" i="27"/>
  <c r="T19" i="27"/>
  <c r="S19" i="27"/>
  <c r="R19" i="27"/>
  <c r="Q19" i="27"/>
  <c r="P19" i="27"/>
  <c r="E19" i="27"/>
  <c r="O17" i="27"/>
  <c r="N17" i="27"/>
  <c r="R17" i="27" s="1"/>
  <c r="M17" i="27"/>
  <c r="S17" i="27" s="1"/>
  <c r="L17" i="27"/>
  <c r="K17" i="27"/>
  <c r="J17" i="27"/>
  <c r="I17" i="27"/>
  <c r="Q17" i="27" s="1"/>
  <c r="H17" i="27"/>
  <c r="P17" i="27" s="1"/>
  <c r="G17" i="27"/>
  <c r="F17" i="27"/>
  <c r="E17" i="27"/>
  <c r="C17" i="27"/>
  <c r="B17" i="27"/>
  <c r="U16" i="27"/>
  <c r="T16" i="27"/>
  <c r="S16" i="27"/>
  <c r="R16" i="27"/>
  <c r="Q16" i="27"/>
  <c r="P16" i="27"/>
  <c r="E16" i="27"/>
  <c r="S15" i="27"/>
  <c r="R15" i="27"/>
  <c r="Q15" i="27"/>
  <c r="P15" i="27"/>
  <c r="E15" i="27"/>
  <c r="U15" i="27" s="1"/>
  <c r="S14" i="27"/>
  <c r="R14" i="27"/>
  <c r="Q14" i="27"/>
  <c r="P14" i="27"/>
  <c r="E14" i="27"/>
  <c r="U14" i="27" s="1"/>
  <c r="U13" i="27"/>
  <c r="S13" i="27"/>
  <c r="R13" i="27"/>
  <c r="Q13" i="27"/>
  <c r="P13" i="27"/>
  <c r="E13" i="27"/>
  <c r="T13" i="27" s="1"/>
  <c r="U12" i="27"/>
  <c r="T12" i="27"/>
  <c r="S12" i="27"/>
  <c r="R12" i="27"/>
  <c r="Q12" i="27"/>
  <c r="P12" i="27"/>
  <c r="E12" i="27"/>
  <c r="T11" i="27"/>
  <c r="S11" i="27"/>
  <c r="R11" i="27"/>
  <c r="Q11" i="27"/>
  <c r="P11" i="27"/>
  <c r="E11" i="27"/>
  <c r="U11" i="27" s="1"/>
  <c r="S10" i="27"/>
  <c r="R10" i="27"/>
  <c r="Q10" i="27"/>
  <c r="P10" i="27"/>
  <c r="E10" i="27"/>
  <c r="U10" i="27" s="1"/>
  <c r="U9" i="27"/>
  <c r="S9" i="27"/>
  <c r="R9" i="27"/>
  <c r="Q9" i="27"/>
  <c r="P9" i="27"/>
  <c r="E9" i="27"/>
  <c r="T9" i="27" s="1"/>
  <c r="U96" i="26"/>
  <c r="T96" i="26"/>
  <c r="S96" i="26"/>
  <c r="R96" i="26"/>
  <c r="Q96" i="26"/>
  <c r="P96" i="26"/>
  <c r="E96" i="26"/>
  <c r="S95" i="26"/>
  <c r="R95" i="26"/>
  <c r="Q95" i="26"/>
  <c r="P95" i="26"/>
  <c r="E95" i="26"/>
  <c r="U95" i="26" s="1"/>
  <c r="S94" i="26"/>
  <c r="R94" i="26"/>
  <c r="Q94" i="26"/>
  <c r="P94" i="26"/>
  <c r="E94" i="26"/>
  <c r="U94" i="26" s="1"/>
  <c r="U93" i="26"/>
  <c r="S93" i="26"/>
  <c r="R93" i="26"/>
  <c r="Q93" i="26"/>
  <c r="P93" i="26"/>
  <c r="E93" i="26"/>
  <c r="T93" i="26" s="1"/>
  <c r="U92" i="26"/>
  <c r="T92" i="26"/>
  <c r="S92" i="26"/>
  <c r="R92" i="26"/>
  <c r="Q92" i="26"/>
  <c r="P92" i="26"/>
  <c r="E92" i="26"/>
  <c r="T91" i="26"/>
  <c r="S91" i="26"/>
  <c r="R91" i="26"/>
  <c r="Q91" i="26"/>
  <c r="P91" i="26"/>
  <c r="E91" i="26"/>
  <c r="U91" i="26" s="1"/>
  <c r="S90" i="26"/>
  <c r="R90" i="26"/>
  <c r="Q90" i="26"/>
  <c r="P90" i="26"/>
  <c r="E90" i="26"/>
  <c r="U90" i="26" s="1"/>
  <c r="U89" i="26"/>
  <c r="S89" i="26"/>
  <c r="R89" i="26"/>
  <c r="Q89" i="26"/>
  <c r="P89" i="26"/>
  <c r="E89" i="26"/>
  <c r="T89" i="26" s="1"/>
  <c r="U88" i="26"/>
  <c r="T88" i="26"/>
  <c r="S88" i="26"/>
  <c r="R88" i="26"/>
  <c r="Q88" i="26"/>
  <c r="Q87" i="26" s="1"/>
  <c r="Q115" i="26" s="1"/>
  <c r="P88" i="26"/>
  <c r="P87" i="26" s="1"/>
  <c r="P115" i="26" s="1"/>
  <c r="E88" i="26"/>
  <c r="O75" i="26"/>
  <c r="N75" i="26"/>
  <c r="M75" i="26"/>
  <c r="L75" i="26"/>
  <c r="K75" i="26"/>
  <c r="J75" i="26"/>
  <c r="I75" i="26"/>
  <c r="H75" i="26"/>
  <c r="G75" i="26"/>
  <c r="F75" i="26"/>
  <c r="C75" i="26"/>
  <c r="B75" i="26"/>
  <c r="O74" i="26"/>
  <c r="S74" i="26" s="1"/>
  <c r="N74" i="26"/>
  <c r="R74" i="26" s="1"/>
  <c r="M74" i="26"/>
  <c r="L74" i="26"/>
  <c r="K74" i="26"/>
  <c r="J74" i="26"/>
  <c r="I74" i="26"/>
  <c r="Q74" i="26" s="1"/>
  <c r="H74" i="26"/>
  <c r="P74" i="26" s="1"/>
  <c r="G74" i="26"/>
  <c r="F74" i="26"/>
  <c r="C74" i="26"/>
  <c r="B74" i="26"/>
  <c r="E74" i="26" s="1"/>
  <c r="O73" i="26"/>
  <c r="S73" i="26" s="1"/>
  <c r="N73" i="26"/>
  <c r="M73" i="26"/>
  <c r="L73" i="26"/>
  <c r="R73" i="26" s="1"/>
  <c r="K73" i="26"/>
  <c r="J73" i="26"/>
  <c r="I73" i="26"/>
  <c r="Q73" i="26" s="1"/>
  <c r="H73" i="26"/>
  <c r="P73" i="26" s="1"/>
  <c r="G73" i="26"/>
  <c r="F73" i="26"/>
  <c r="C73" i="26"/>
  <c r="B73" i="26"/>
  <c r="E73" i="26" s="1"/>
  <c r="S72" i="26"/>
  <c r="R72" i="26"/>
  <c r="Q72" i="26"/>
  <c r="P72" i="26"/>
  <c r="E72" i="26"/>
  <c r="U72" i="26" s="1"/>
  <c r="S71" i="26"/>
  <c r="R71" i="26"/>
  <c r="Q71" i="26"/>
  <c r="U71" i="26" s="1"/>
  <c r="P71" i="26"/>
  <c r="E71" i="26"/>
  <c r="T71" i="26" s="1"/>
  <c r="O69" i="26"/>
  <c r="N69" i="26"/>
  <c r="M69" i="26"/>
  <c r="L69" i="26"/>
  <c r="K69" i="26"/>
  <c r="J69" i="26"/>
  <c r="I69" i="26"/>
  <c r="H69" i="26"/>
  <c r="G69" i="26"/>
  <c r="F69" i="26"/>
  <c r="C69" i="26"/>
  <c r="B69" i="26"/>
  <c r="E69" i="26" s="1"/>
  <c r="O68" i="26"/>
  <c r="N68" i="26"/>
  <c r="M68" i="26"/>
  <c r="S68" i="26" s="1"/>
  <c r="L68" i="26"/>
  <c r="R68" i="26" s="1"/>
  <c r="K68" i="26"/>
  <c r="J68" i="26"/>
  <c r="I68" i="26"/>
  <c r="H68" i="26"/>
  <c r="P68" i="26" s="1"/>
  <c r="G68" i="26"/>
  <c r="F68" i="26"/>
  <c r="C68" i="26"/>
  <c r="B68" i="26"/>
  <c r="S67" i="26"/>
  <c r="R67" i="26"/>
  <c r="Q67" i="26"/>
  <c r="P67" i="26"/>
  <c r="E67" i="26"/>
  <c r="U67" i="26" s="1"/>
  <c r="U66" i="26"/>
  <c r="S66" i="26"/>
  <c r="R66" i="26"/>
  <c r="Q66" i="26"/>
  <c r="P66" i="26"/>
  <c r="E66" i="26"/>
  <c r="T66" i="26" s="1"/>
  <c r="U65" i="26"/>
  <c r="T65" i="26"/>
  <c r="S65" i="26"/>
  <c r="R65" i="26"/>
  <c r="Q65" i="26"/>
  <c r="P65" i="26"/>
  <c r="E65" i="26"/>
  <c r="S64" i="26"/>
  <c r="R64" i="26"/>
  <c r="Q64" i="26"/>
  <c r="P64" i="26"/>
  <c r="E64" i="26"/>
  <c r="U64" i="26" s="1"/>
  <c r="S63" i="26"/>
  <c r="R63" i="26"/>
  <c r="Q63" i="26"/>
  <c r="P63" i="26"/>
  <c r="E63" i="26"/>
  <c r="U63" i="26" s="1"/>
  <c r="S61" i="26"/>
  <c r="O61" i="26"/>
  <c r="N61" i="26"/>
  <c r="M61" i="26"/>
  <c r="L61" i="26"/>
  <c r="R61" i="26" s="1"/>
  <c r="K61" i="26"/>
  <c r="J61" i="26"/>
  <c r="I61" i="26"/>
  <c r="H61" i="26"/>
  <c r="C61" i="26"/>
  <c r="B61" i="26"/>
  <c r="S60" i="26"/>
  <c r="R60" i="26"/>
  <c r="Q60" i="26"/>
  <c r="P60" i="26"/>
  <c r="E60" i="26"/>
  <c r="U60" i="26" s="1"/>
  <c r="S59" i="26"/>
  <c r="R59" i="26"/>
  <c r="Q59" i="26"/>
  <c r="P59" i="26"/>
  <c r="E59" i="26"/>
  <c r="U59" i="26" s="1"/>
  <c r="S58" i="26"/>
  <c r="R58" i="26"/>
  <c r="Q58" i="26"/>
  <c r="P58" i="26"/>
  <c r="E58" i="26"/>
  <c r="U58" i="26" s="1"/>
  <c r="U57" i="26"/>
  <c r="S57" i="26"/>
  <c r="R57" i="26"/>
  <c r="Q57" i="26"/>
  <c r="P57" i="26"/>
  <c r="E57" i="26"/>
  <c r="T57" i="26" s="1"/>
  <c r="R55" i="26"/>
  <c r="O55" i="26"/>
  <c r="N55" i="26"/>
  <c r="M55" i="26"/>
  <c r="S55" i="26" s="1"/>
  <c r="L55" i="26"/>
  <c r="K55" i="26"/>
  <c r="J55" i="26"/>
  <c r="I55" i="26"/>
  <c r="H55" i="26"/>
  <c r="G55" i="26"/>
  <c r="F55" i="26"/>
  <c r="C55" i="26"/>
  <c r="B55" i="26"/>
  <c r="U54" i="26"/>
  <c r="S54" i="26"/>
  <c r="R54" i="26"/>
  <c r="Q54" i="26"/>
  <c r="P54" i="26"/>
  <c r="E54" i="26"/>
  <c r="T54" i="26" s="1"/>
  <c r="U53" i="26"/>
  <c r="T53" i="26"/>
  <c r="S53" i="26"/>
  <c r="R53" i="26"/>
  <c r="Q53" i="26"/>
  <c r="P53" i="26"/>
  <c r="E53" i="26"/>
  <c r="S52" i="26"/>
  <c r="R52" i="26"/>
  <c r="Q52" i="26"/>
  <c r="P52" i="26"/>
  <c r="E52" i="26"/>
  <c r="U52" i="26" s="1"/>
  <c r="S51" i="26"/>
  <c r="R51" i="26"/>
  <c r="Q51" i="26"/>
  <c r="P51" i="26"/>
  <c r="E51" i="26"/>
  <c r="U51" i="26" s="1"/>
  <c r="S50" i="26"/>
  <c r="R50" i="26"/>
  <c r="Q50" i="26"/>
  <c r="P50" i="26"/>
  <c r="E50" i="26"/>
  <c r="T50" i="26" s="1"/>
  <c r="S49" i="26"/>
  <c r="R49" i="26"/>
  <c r="Q49" i="26"/>
  <c r="P49" i="26"/>
  <c r="E49" i="26"/>
  <c r="U49" i="26" s="1"/>
  <c r="U48" i="26"/>
  <c r="T48" i="26"/>
  <c r="S48" i="26"/>
  <c r="R48" i="26"/>
  <c r="Q48" i="26"/>
  <c r="P48" i="26"/>
  <c r="E48" i="26"/>
  <c r="S47" i="26"/>
  <c r="R47" i="26"/>
  <c r="Q47" i="26"/>
  <c r="P47" i="26"/>
  <c r="E47" i="26"/>
  <c r="U47" i="26" s="1"/>
  <c r="U46" i="26"/>
  <c r="S46" i="26"/>
  <c r="R46" i="26"/>
  <c r="Q46" i="26"/>
  <c r="P46" i="26"/>
  <c r="E46" i="26"/>
  <c r="T46" i="26" s="1"/>
  <c r="U45" i="26"/>
  <c r="T45" i="26"/>
  <c r="S45" i="26"/>
  <c r="R45" i="26"/>
  <c r="Q45" i="26"/>
  <c r="P45" i="26"/>
  <c r="E45" i="26"/>
  <c r="S44" i="26"/>
  <c r="R44" i="26"/>
  <c r="Q44" i="26"/>
  <c r="P44" i="26"/>
  <c r="E44" i="26"/>
  <c r="U44" i="26" s="1"/>
  <c r="O42" i="26"/>
  <c r="N42" i="26"/>
  <c r="M42" i="26"/>
  <c r="S42" i="26" s="1"/>
  <c r="L42" i="26"/>
  <c r="R42" i="26" s="1"/>
  <c r="K42" i="26"/>
  <c r="J42" i="26"/>
  <c r="I42" i="26"/>
  <c r="H42" i="26"/>
  <c r="G42" i="26"/>
  <c r="F42" i="26"/>
  <c r="C42" i="26"/>
  <c r="B42" i="26"/>
  <c r="S41" i="26"/>
  <c r="R41" i="26"/>
  <c r="Q41" i="26"/>
  <c r="P41" i="26"/>
  <c r="E41" i="26"/>
  <c r="U41" i="26" s="1"/>
  <c r="S40" i="26"/>
  <c r="R40" i="26"/>
  <c r="Q40" i="26"/>
  <c r="P40" i="26"/>
  <c r="E40" i="26"/>
  <c r="U40" i="26" s="1"/>
  <c r="S39" i="26"/>
  <c r="R39" i="26"/>
  <c r="Q39" i="26"/>
  <c r="P39" i="26"/>
  <c r="E39" i="26"/>
  <c r="T39" i="26" s="1"/>
  <c r="U38" i="26"/>
  <c r="T38" i="26"/>
  <c r="S38" i="26"/>
  <c r="R38" i="26"/>
  <c r="Q38" i="26"/>
  <c r="P38" i="26"/>
  <c r="E38" i="26"/>
  <c r="U37" i="26"/>
  <c r="T37" i="26"/>
  <c r="S37" i="26"/>
  <c r="R37" i="26"/>
  <c r="Q37" i="26"/>
  <c r="P37" i="26"/>
  <c r="E37" i="26"/>
  <c r="R35" i="26"/>
  <c r="O35" i="26"/>
  <c r="N35" i="26"/>
  <c r="M35" i="26"/>
  <c r="S35" i="26" s="1"/>
  <c r="L35" i="26"/>
  <c r="K35" i="26"/>
  <c r="J35" i="26"/>
  <c r="I35" i="26"/>
  <c r="Q35" i="26" s="1"/>
  <c r="H35" i="26"/>
  <c r="P35" i="26" s="1"/>
  <c r="G35" i="26"/>
  <c r="F35" i="26"/>
  <c r="E35" i="26"/>
  <c r="C35" i="26"/>
  <c r="B35" i="26"/>
  <c r="U34" i="26"/>
  <c r="T34" i="26"/>
  <c r="S34" i="26"/>
  <c r="R34" i="26"/>
  <c r="Q34" i="26"/>
  <c r="P34" i="26"/>
  <c r="E34" i="26"/>
  <c r="O32" i="26"/>
  <c r="N32" i="26"/>
  <c r="M32" i="26"/>
  <c r="S32" i="26" s="1"/>
  <c r="L32" i="26"/>
  <c r="R32" i="26" s="1"/>
  <c r="K32" i="26"/>
  <c r="J32" i="26"/>
  <c r="I32" i="26"/>
  <c r="H32" i="26"/>
  <c r="G32" i="26"/>
  <c r="F32" i="26"/>
  <c r="C32" i="26"/>
  <c r="B32" i="26"/>
  <c r="E32" i="26" s="1"/>
  <c r="U31" i="26"/>
  <c r="T31" i="26"/>
  <c r="S31" i="26"/>
  <c r="R31" i="26"/>
  <c r="Q31" i="26"/>
  <c r="P31" i="26"/>
  <c r="E31" i="26"/>
  <c r="S30" i="26"/>
  <c r="R30" i="26"/>
  <c r="Q30" i="26"/>
  <c r="P30" i="26"/>
  <c r="E30" i="26"/>
  <c r="U30" i="26" s="1"/>
  <c r="U29" i="26"/>
  <c r="S29" i="26"/>
  <c r="R29" i="26"/>
  <c r="Q29" i="26"/>
  <c r="P29" i="26"/>
  <c r="E29" i="26"/>
  <c r="T29" i="26" s="1"/>
  <c r="U28" i="26"/>
  <c r="T28" i="26"/>
  <c r="S28" i="26"/>
  <c r="R28" i="26"/>
  <c r="Q28" i="26"/>
  <c r="P28" i="26"/>
  <c r="E28" i="26"/>
  <c r="O26" i="26"/>
  <c r="N26" i="26"/>
  <c r="R26" i="26" s="1"/>
  <c r="M26" i="26"/>
  <c r="S26" i="26" s="1"/>
  <c r="L26" i="26"/>
  <c r="K26" i="26"/>
  <c r="J26" i="26"/>
  <c r="I26" i="26"/>
  <c r="Q26" i="26" s="1"/>
  <c r="H26" i="26"/>
  <c r="G26" i="26"/>
  <c r="F26" i="26"/>
  <c r="C26" i="26"/>
  <c r="B26" i="26"/>
  <c r="E26" i="26" s="1"/>
  <c r="U25" i="26"/>
  <c r="T25" i="26"/>
  <c r="S25" i="26"/>
  <c r="R25" i="26"/>
  <c r="Q25" i="26"/>
  <c r="P25" i="26"/>
  <c r="E25" i="26"/>
  <c r="S24" i="26"/>
  <c r="R24" i="26"/>
  <c r="Q24" i="26"/>
  <c r="P24" i="26"/>
  <c r="E24" i="26"/>
  <c r="U24" i="26" s="1"/>
  <c r="S23" i="26"/>
  <c r="R23" i="26"/>
  <c r="Q23" i="26"/>
  <c r="P23" i="26"/>
  <c r="E23" i="26"/>
  <c r="U23" i="26" s="1"/>
  <c r="U22" i="26"/>
  <c r="S22" i="26"/>
  <c r="R22" i="26"/>
  <c r="Q22" i="26"/>
  <c r="P22" i="26"/>
  <c r="E22" i="26"/>
  <c r="T22" i="26" s="1"/>
  <c r="U21" i="26"/>
  <c r="T21" i="26"/>
  <c r="S21" i="26"/>
  <c r="R21" i="26"/>
  <c r="Q21" i="26"/>
  <c r="P21" i="26"/>
  <c r="E21" i="26"/>
  <c r="U20" i="26"/>
  <c r="T20" i="26"/>
  <c r="S20" i="26"/>
  <c r="R20" i="26"/>
  <c r="Q20" i="26"/>
  <c r="P20" i="26"/>
  <c r="E20" i="26"/>
  <c r="S19" i="26"/>
  <c r="R19" i="26"/>
  <c r="Q19" i="26"/>
  <c r="P19" i="26"/>
  <c r="E19" i="26"/>
  <c r="U19" i="26" s="1"/>
  <c r="O17" i="26"/>
  <c r="S17" i="26" s="1"/>
  <c r="N17" i="26"/>
  <c r="M17" i="26"/>
  <c r="L17" i="26"/>
  <c r="R17" i="26" s="1"/>
  <c r="K17" i="26"/>
  <c r="J17" i="26"/>
  <c r="I17" i="26"/>
  <c r="Q17" i="26" s="1"/>
  <c r="H17" i="26"/>
  <c r="P17" i="26" s="1"/>
  <c r="G17" i="26"/>
  <c r="F17" i="26"/>
  <c r="C17" i="26"/>
  <c r="B17" i="26"/>
  <c r="E17" i="26" s="1"/>
  <c r="S16" i="26"/>
  <c r="R16" i="26"/>
  <c r="Q16" i="26"/>
  <c r="P16" i="26"/>
  <c r="E16" i="26"/>
  <c r="U16" i="26" s="1"/>
  <c r="U15" i="26"/>
  <c r="S15" i="26"/>
  <c r="R15" i="26"/>
  <c r="Q15" i="26"/>
  <c r="P15" i="26"/>
  <c r="E15" i="26"/>
  <c r="T15" i="26" s="1"/>
  <c r="U14" i="26"/>
  <c r="T14" i="26"/>
  <c r="S14" i="26"/>
  <c r="R14" i="26"/>
  <c r="Q14" i="26"/>
  <c r="P14" i="26"/>
  <c r="E14" i="26"/>
  <c r="S13" i="26"/>
  <c r="R13" i="26"/>
  <c r="Q13" i="26"/>
  <c r="P13" i="26"/>
  <c r="E13" i="26"/>
  <c r="U13" i="26" s="1"/>
  <c r="S12" i="26"/>
  <c r="R12" i="26"/>
  <c r="Q12" i="26"/>
  <c r="P12" i="26"/>
  <c r="E12" i="26"/>
  <c r="U12" i="26" s="1"/>
  <c r="U11" i="26"/>
  <c r="S11" i="26"/>
  <c r="R11" i="26"/>
  <c r="Q11" i="26"/>
  <c r="P11" i="26"/>
  <c r="E11" i="26"/>
  <c r="T11" i="26" s="1"/>
  <c r="T10" i="26"/>
  <c r="S10" i="26"/>
  <c r="R10" i="26"/>
  <c r="Q10" i="26"/>
  <c r="U10" i="26" s="1"/>
  <c r="P10" i="26"/>
  <c r="E10" i="26"/>
  <c r="U9" i="26"/>
  <c r="T9" i="26"/>
  <c r="S9" i="26"/>
  <c r="R9" i="26"/>
  <c r="Q9" i="26"/>
  <c r="P9" i="26"/>
  <c r="E9" i="26"/>
  <c r="S96" i="25"/>
  <c r="R96" i="25"/>
  <c r="Q96" i="25"/>
  <c r="P96" i="25"/>
  <c r="E96" i="25"/>
  <c r="U95" i="25"/>
  <c r="S95" i="25"/>
  <c r="R95" i="25"/>
  <c r="Q95" i="25"/>
  <c r="P95" i="25"/>
  <c r="E95" i="25"/>
  <c r="T95" i="25" s="1"/>
  <c r="U94" i="25"/>
  <c r="T94" i="25"/>
  <c r="S94" i="25"/>
  <c r="R94" i="25"/>
  <c r="Q94" i="25"/>
  <c r="P94" i="25"/>
  <c r="E94" i="25"/>
  <c r="S93" i="25"/>
  <c r="R93" i="25"/>
  <c r="Q93" i="25"/>
  <c r="P93" i="25"/>
  <c r="E93" i="25"/>
  <c r="U93" i="25" s="1"/>
  <c r="S92" i="25"/>
  <c r="R92" i="25"/>
  <c r="Q92" i="25"/>
  <c r="P92" i="25"/>
  <c r="E92" i="25"/>
  <c r="U91" i="25"/>
  <c r="S91" i="25"/>
  <c r="R91" i="25"/>
  <c r="Q91" i="25"/>
  <c r="P91" i="25"/>
  <c r="E91" i="25"/>
  <c r="T91" i="25" s="1"/>
  <c r="U90" i="25"/>
  <c r="T90" i="25"/>
  <c r="S90" i="25"/>
  <c r="R90" i="25"/>
  <c r="Q90" i="25"/>
  <c r="P90" i="25"/>
  <c r="E90" i="25"/>
  <c r="U89" i="25"/>
  <c r="T89" i="25"/>
  <c r="S89" i="25"/>
  <c r="R89" i="25"/>
  <c r="Q89" i="25"/>
  <c r="P89" i="25"/>
  <c r="E89" i="25"/>
  <c r="S88" i="25"/>
  <c r="S87" i="25" s="1"/>
  <c r="R88" i="25"/>
  <c r="Q88" i="25"/>
  <c r="P88" i="25"/>
  <c r="E88" i="25"/>
  <c r="W75" i="25"/>
  <c r="V75" i="25"/>
  <c r="O75" i="25"/>
  <c r="N75" i="25"/>
  <c r="R75" i="25" s="1"/>
  <c r="M75" i="25"/>
  <c r="L75" i="25"/>
  <c r="K75" i="25"/>
  <c r="J75" i="25"/>
  <c r="I75" i="25"/>
  <c r="H75" i="25"/>
  <c r="G75" i="25"/>
  <c r="F75" i="25"/>
  <c r="C75" i="25"/>
  <c r="B75" i="25"/>
  <c r="S74" i="25"/>
  <c r="R74" i="25"/>
  <c r="O74" i="25"/>
  <c r="N74" i="25"/>
  <c r="M74" i="25"/>
  <c r="L74" i="25"/>
  <c r="K74" i="25"/>
  <c r="J74" i="25"/>
  <c r="I74" i="25"/>
  <c r="Q74" i="25" s="1"/>
  <c r="H74" i="25"/>
  <c r="G74" i="25"/>
  <c r="F74" i="25"/>
  <c r="C74" i="25"/>
  <c r="B74" i="25"/>
  <c r="E74" i="25" s="1"/>
  <c r="S73" i="25"/>
  <c r="O73" i="25"/>
  <c r="N73" i="25"/>
  <c r="M73" i="25"/>
  <c r="L73" i="25"/>
  <c r="R73" i="25" s="1"/>
  <c r="K73" i="25"/>
  <c r="J73" i="25"/>
  <c r="I73" i="25"/>
  <c r="H73" i="25"/>
  <c r="P73" i="25" s="1"/>
  <c r="G73" i="25"/>
  <c r="F73" i="25"/>
  <c r="C73" i="25"/>
  <c r="B73" i="25"/>
  <c r="S72" i="25"/>
  <c r="R72" i="25"/>
  <c r="Q72" i="25"/>
  <c r="P72" i="25"/>
  <c r="E72" i="25"/>
  <c r="U71" i="25"/>
  <c r="S71" i="25"/>
  <c r="R71" i="25"/>
  <c r="Q71" i="25"/>
  <c r="P71" i="25"/>
  <c r="E71" i="25"/>
  <c r="W69" i="25"/>
  <c r="V69" i="25"/>
  <c r="O69" i="25"/>
  <c r="N69" i="25"/>
  <c r="M69" i="25"/>
  <c r="S69" i="25" s="1"/>
  <c r="L69" i="25"/>
  <c r="K69" i="25"/>
  <c r="J69" i="25"/>
  <c r="I69" i="25"/>
  <c r="H69" i="25"/>
  <c r="G69" i="25"/>
  <c r="F69" i="25"/>
  <c r="C69" i="25"/>
  <c r="B69" i="25"/>
  <c r="R68" i="25"/>
  <c r="O68" i="25"/>
  <c r="N68" i="25"/>
  <c r="M68" i="25"/>
  <c r="S68" i="25" s="1"/>
  <c r="L68" i="25"/>
  <c r="K68" i="25"/>
  <c r="J68" i="25"/>
  <c r="I68" i="25"/>
  <c r="H68" i="25"/>
  <c r="G68" i="25"/>
  <c r="F68" i="25"/>
  <c r="C68" i="25"/>
  <c r="B68" i="25"/>
  <c r="E68" i="25" s="1"/>
  <c r="U67" i="25"/>
  <c r="T67" i="25"/>
  <c r="S67" i="25"/>
  <c r="R67" i="25"/>
  <c r="Q67" i="25"/>
  <c r="P67" i="25"/>
  <c r="E67" i="25"/>
  <c r="T66" i="25"/>
  <c r="S66" i="25"/>
  <c r="R66" i="25"/>
  <c r="Q66" i="25"/>
  <c r="P66" i="25"/>
  <c r="E66" i="25"/>
  <c r="U66" i="25" s="1"/>
  <c r="S65" i="25"/>
  <c r="R65" i="25"/>
  <c r="Q65" i="25"/>
  <c r="P65" i="25"/>
  <c r="E65" i="25"/>
  <c r="U64" i="25"/>
  <c r="S64" i="25"/>
  <c r="R64" i="25"/>
  <c r="Q64" i="25"/>
  <c r="P64" i="25"/>
  <c r="E64" i="25"/>
  <c r="T64" i="25" s="1"/>
  <c r="U63" i="25"/>
  <c r="T63" i="25"/>
  <c r="S63" i="25"/>
  <c r="R63" i="25"/>
  <c r="Q63" i="25"/>
  <c r="P63" i="25"/>
  <c r="E63" i="25"/>
  <c r="R61" i="25"/>
  <c r="O61" i="25"/>
  <c r="N61" i="25"/>
  <c r="M61" i="25"/>
  <c r="S61" i="25" s="1"/>
  <c r="L61" i="25"/>
  <c r="K61" i="25"/>
  <c r="J61" i="25"/>
  <c r="I61" i="25"/>
  <c r="H61" i="25"/>
  <c r="C61" i="25"/>
  <c r="B61" i="25"/>
  <c r="E61" i="25" s="1"/>
  <c r="S60" i="25"/>
  <c r="R60" i="25"/>
  <c r="Q60" i="25"/>
  <c r="P60" i="25"/>
  <c r="E60" i="25"/>
  <c r="U59" i="25"/>
  <c r="S59" i="25"/>
  <c r="R59" i="25"/>
  <c r="Q59" i="25"/>
  <c r="P59" i="25"/>
  <c r="E59" i="25"/>
  <c r="T59" i="25" s="1"/>
  <c r="U58" i="25"/>
  <c r="T58" i="25"/>
  <c r="S58" i="25"/>
  <c r="R58" i="25"/>
  <c r="Q58" i="25"/>
  <c r="P58" i="25"/>
  <c r="E58" i="25"/>
  <c r="S57" i="25"/>
  <c r="R57" i="25"/>
  <c r="Q57" i="25"/>
  <c r="P57" i="25"/>
  <c r="E57" i="25"/>
  <c r="U57" i="25" s="1"/>
  <c r="O55" i="25"/>
  <c r="N55" i="25"/>
  <c r="M55" i="25"/>
  <c r="S55" i="25" s="1"/>
  <c r="L55" i="25"/>
  <c r="R55" i="25" s="1"/>
  <c r="K55" i="25"/>
  <c r="J55" i="25"/>
  <c r="I55" i="25"/>
  <c r="H55" i="25"/>
  <c r="G55" i="25"/>
  <c r="F55" i="25"/>
  <c r="C55" i="25"/>
  <c r="B55" i="25"/>
  <c r="S54" i="25"/>
  <c r="R54" i="25"/>
  <c r="Q54" i="25"/>
  <c r="P54" i="25"/>
  <c r="E54" i="25"/>
  <c r="U54" i="25" s="1"/>
  <c r="S53" i="25"/>
  <c r="R53" i="25"/>
  <c r="Q53" i="25"/>
  <c r="P53" i="25"/>
  <c r="E53" i="25"/>
  <c r="U52" i="25"/>
  <c r="S52" i="25"/>
  <c r="R52" i="25"/>
  <c r="Q52" i="25"/>
  <c r="P52" i="25"/>
  <c r="E52" i="25"/>
  <c r="T52" i="25" s="1"/>
  <c r="U51" i="25"/>
  <c r="T51" i="25"/>
  <c r="S51" i="25"/>
  <c r="R51" i="25"/>
  <c r="Q51" i="25"/>
  <c r="P51" i="25"/>
  <c r="E51" i="25"/>
  <c r="S50" i="25"/>
  <c r="R50" i="25"/>
  <c r="Q50" i="25"/>
  <c r="P50" i="25"/>
  <c r="E50" i="25"/>
  <c r="U50" i="25" s="1"/>
  <c r="S49" i="25"/>
  <c r="R49" i="25"/>
  <c r="Q49" i="25"/>
  <c r="P49" i="25"/>
  <c r="E49" i="25"/>
  <c r="U48" i="25"/>
  <c r="S48" i="25"/>
  <c r="R48" i="25"/>
  <c r="Q48" i="25"/>
  <c r="P48" i="25"/>
  <c r="E48" i="25"/>
  <c r="T48" i="25" s="1"/>
  <c r="U47" i="25"/>
  <c r="T47" i="25"/>
  <c r="S47" i="25"/>
  <c r="R47" i="25"/>
  <c r="Q47" i="25"/>
  <c r="P47" i="25"/>
  <c r="E47" i="25"/>
  <c r="T46" i="25"/>
  <c r="S46" i="25"/>
  <c r="R46" i="25"/>
  <c r="Q46" i="25"/>
  <c r="P46" i="25"/>
  <c r="E46" i="25"/>
  <c r="U46" i="25" s="1"/>
  <c r="S45" i="25"/>
  <c r="R45" i="25"/>
  <c r="Q45" i="25"/>
  <c r="P45" i="25"/>
  <c r="E45" i="25"/>
  <c r="U44" i="25"/>
  <c r="S44" i="25"/>
  <c r="R44" i="25"/>
  <c r="Q44" i="25"/>
  <c r="P44" i="25"/>
  <c r="E44" i="25"/>
  <c r="T44" i="25" s="1"/>
  <c r="O42" i="25"/>
  <c r="N42" i="25"/>
  <c r="M42" i="25"/>
  <c r="L42" i="25"/>
  <c r="R42" i="25" s="1"/>
  <c r="K42" i="25"/>
  <c r="J42" i="25"/>
  <c r="I42" i="25"/>
  <c r="H42" i="25"/>
  <c r="G42" i="25"/>
  <c r="F42" i="25"/>
  <c r="C42" i="25"/>
  <c r="B42" i="25"/>
  <c r="U41" i="25"/>
  <c r="S41" i="25"/>
  <c r="R41" i="25"/>
  <c r="Q41" i="25"/>
  <c r="P41" i="25"/>
  <c r="E41" i="25"/>
  <c r="T41" i="25" s="1"/>
  <c r="T40" i="25"/>
  <c r="S40" i="25"/>
  <c r="R40" i="25"/>
  <c r="Q40" i="25"/>
  <c r="U40" i="25" s="1"/>
  <c r="P40" i="25"/>
  <c r="E40" i="25"/>
  <c r="U39" i="25"/>
  <c r="T39" i="25"/>
  <c r="S39" i="25"/>
  <c r="R39" i="25"/>
  <c r="Q39" i="25"/>
  <c r="P39" i="25"/>
  <c r="E39" i="25"/>
  <c r="S38" i="25"/>
  <c r="R38" i="25"/>
  <c r="Q38" i="25"/>
  <c r="P38" i="25"/>
  <c r="E38" i="25"/>
  <c r="S37" i="25"/>
  <c r="R37" i="25"/>
  <c r="Q37" i="25"/>
  <c r="U37" i="25" s="1"/>
  <c r="P37" i="25"/>
  <c r="E37" i="25"/>
  <c r="T37" i="25" s="1"/>
  <c r="O35" i="25"/>
  <c r="S35" i="25" s="1"/>
  <c r="N35" i="25"/>
  <c r="R35" i="25" s="1"/>
  <c r="M35" i="25"/>
  <c r="L35" i="25"/>
  <c r="K35" i="25"/>
  <c r="J35" i="25"/>
  <c r="I35" i="25"/>
  <c r="H35" i="25"/>
  <c r="P35" i="25" s="1"/>
  <c r="G35" i="25"/>
  <c r="F35" i="25"/>
  <c r="C35" i="25"/>
  <c r="B35" i="25"/>
  <c r="E35" i="25" s="1"/>
  <c r="S34" i="25"/>
  <c r="R34" i="25"/>
  <c r="Q34" i="25"/>
  <c r="U34" i="25" s="1"/>
  <c r="P34" i="25"/>
  <c r="E34" i="25"/>
  <c r="T34" i="25" s="1"/>
  <c r="S32" i="25"/>
  <c r="R32" i="25"/>
  <c r="O32" i="25"/>
  <c r="N32" i="25"/>
  <c r="M32" i="25"/>
  <c r="L32" i="25"/>
  <c r="K32" i="25"/>
  <c r="J32" i="25"/>
  <c r="I32" i="25"/>
  <c r="H32" i="25"/>
  <c r="P32" i="25" s="1"/>
  <c r="G32" i="25"/>
  <c r="F32" i="25"/>
  <c r="C32" i="25"/>
  <c r="B32" i="25"/>
  <c r="U31" i="25"/>
  <c r="S31" i="25"/>
  <c r="R31" i="25"/>
  <c r="Q31" i="25"/>
  <c r="P31" i="25"/>
  <c r="E31" i="25"/>
  <c r="T31" i="25" s="1"/>
  <c r="U30" i="25"/>
  <c r="T30" i="25"/>
  <c r="S30" i="25"/>
  <c r="R30" i="25"/>
  <c r="Q30" i="25"/>
  <c r="P30" i="25"/>
  <c r="E30" i="25"/>
  <c r="S29" i="25"/>
  <c r="R29" i="25"/>
  <c r="Q29" i="25"/>
  <c r="P29" i="25"/>
  <c r="E29" i="25"/>
  <c r="U29" i="25" s="1"/>
  <c r="S28" i="25"/>
  <c r="R28" i="25"/>
  <c r="Q28" i="25"/>
  <c r="P28" i="25"/>
  <c r="E28" i="25"/>
  <c r="W26" i="25"/>
  <c r="V26" i="25"/>
  <c r="R26" i="25"/>
  <c r="O26" i="25"/>
  <c r="N26" i="25"/>
  <c r="M26" i="25"/>
  <c r="L26" i="25"/>
  <c r="K26" i="25"/>
  <c r="J26" i="25"/>
  <c r="I26" i="25"/>
  <c r="H26" i="25"/>
  <c r="G26" i="25"/>
  <c r="F26" i="25"/>
  <c r="C26" i="25"/>
  <c r="B26" i="25"/>
  <c r="E26" i="25" s="1"/>
  <c r="U25" i="25"/>
  <c r="T25" i="25"/>
  <c r="S25" i="25"/>
  <c r="R25" i="25"/>
  <c r="Q25" i="25"/>
  <c r="P25" i="25"/>
  <c r="E25" i="25"/>
  <c r="S24" i="25"/>
  <c r="R24" i="25"/>
  <c r="Q24" i="25"/>
  <c r="P24" i="25"/>
  <c r="E24" i="25"/>
  <c r="U24" i="25" s="1"/>
  <c r="S23" i="25"/>
  <c r="R23" i="25"/>
  <c r="Q23" i="25"/>
  <c r="P23" i="25"/>
  <c r="E23" i="25"/>
  <c r="U22" i="25"/>
  <c r="S22" i="25"/>
  <c r="R22" i="25"/>
  <c r="Q22" i="25"/>
  <c r="P22" i="25"/>
  <c r="E22" i="25"/>
  <c r="T22" i="25" s="1"/>
  <c r="U21" i="25"/>
  <c r="T21" i="25"/>
  <c r="S21" i="25"/>
  <c r="R21" i="25"/>
  <c r="Q21" i="25"/>
  <c r="P21" i="25"/>
  <c r="E21" i="25"/>
  <c r="U20" i="25"/>
  <c r="T20" i="25"/>
  <c r="S20" i="25"/>
  <c r="R20" i="25"/>
  <c r="Q20" i="25"/>
  <c r="P20" i="25"/>
  <c r="E20" i="25"/>
  <c r="S19" i="25"/>
  <c r="R19" i="25"/>
  <c r="Q19" i="25"/>
  <c r="P19" i="25"/>
  <c r="E19" i="25"/>
  <c r="U19" i="25" s="1"/>
  <c r="O17" i="25"/>
  <c r="S17" i="25" s="1"/>
  <c r="N17" i="25"/>
  <c r="M17" i="25"/>
  <c r="L17" i="25"/>
  <c r="R17" i="25" s="1"/>
  <c r="K17" i="25"/>
  <c r="J17" i="25"/>
  <c r="I17" i="25"/>
  <c r="Q17" i="25" s="1"/>
  <c r="H17" i="25"/>
  <c r="P17" i="25" s="1"/>
  <c r="G17" i="25"/>
  <c r="F17" i="25"/>
  <c r="C17" i="25"/>
  <c r="B17" i="25"/>
  <c r="E17" i="25" s="1"/>
  <c r="T16" i="25"/>
  <c r="S16" i="25"/>
  <c r="R16" i="25"/>
  <c r="Q16" i="25"/>
  <c r="P16" i="25"/>
  <c r="E16" i="25"/>
  <c r="U16" i="25" s="1"/>
  <c r="U15" i="25"/>
  <c r="S15" i="25"/>
  <c r="R15" i="25"/>
  <c r="Q15" i="25"/>
  <c r="P15" i="25"/>
  <c r="E15" i="25"/>
  <c r="T15" i="25" s="1"/>
  <c r="U14" i="25"/>
  <c r="T14" i="25"/>
  <c r="S14" i="25"/>
  <c r="R14" i="25"/>
  <c r="Q14" i="25"/>
  <c r="P14" i="25"/>
  <c r="E14" i="25"/>
  <c r="T13" i="25"/>
  <c r="S13" i="25"/>
  <c r="R13" i="25"/>
  <c r="Q13" i="25"/>
  <c r="P13" i="25"/>
  <c r="E13" i="25"/>
  <c r="U13" i="25" s="1"/>
  <c r="S12" i="25"/>
  <c r="R12" i="25"/>
  <c r="Q12" i="25"/>
  <c r="P12" i="25"/>
  <c r="E12" i="25"/>
  <c r="S11" i="25"/>
  <c r="R11" i="25"/>
  <c r="Q11" i="25"/>
  <c r="P11" i="25"/>
  <c r="E11" i="25"/>
  <c r="T11" i="25" s="1"/>
  <c r="T10" i="25"/>
  <c r="S10" i="25"/>
  <c r="R10" i="25"/>
  <c r="Q10" i="25"/>
  <c r="U10" i="25" s="1"/>
  <c r="P10" i="25"/>
  <c r="E10" i="25"/>
  <c r="U9" i="25"/>
  <c r="T9" i="25"/>
  <c r="S9" i="25"/>
  <c r="R9" i="25"/>
  <c r="Q9" i="25"/>
  <c r="P9" i="25"/>
  <c r="E9" i="25"/>
  <c r="T96" i="24"/>
  <c r="S96" i="24"/>
  <c r="R96" i="24"/>
  <c r="Q96" i="24"/>
  <c r="P96" i="24"/>
  <c r="E96" i="24"/>
  <c r="U96" i="24" s="1"/>
  <c r="U95" i="24"/>
  <c r="S95" i="24"/>
  <c r="R95" i="24"/>
  <c r="Q95" i="24"/>
  <c r="P95" i="24"/>
  <c r="E95" i="24"/>
  <c r="T95" i="24" s="1"/>
  <c r="U94" i="24"/>
  <c r="T94" i="24"/>
  <c r="S94" i="24"/>
  <c r="R94" i="24"/>
  <c r="Q94" i="24"/>
  <c r="P94" i="24"/>
  <c r="E94" i="24"/>
  <c r="S93" i="24"/>
  <c r="R93" i="24"/>
  <c r="Q93" i="24"/>
  <c r="P93" i="24"/>
  <c r="E93" i="24"/>
  <c r="U93" i="24" s="1"/>
  <c r="S92" i="24"/>
  <c r="R92" i="24"/>
  <c r="Q92" i="24"/>
  <c r="P92" i="24"/>
  <c r="E92" i="24"/>
  <c r="U91" i="24"/>
  <c r="S91" i="24"/>
  <c r="R91" i="24"/>
  <c r="Q91" i="24"/>
  <c r="P91" i="24"/>
  <c r="E91" i="24"/>
  <c r="T91" i="24" s="1"/>
  <c r="U90" i="24"/>
  <c r="T90" i="24"/>
  <c r="S90" i="24"/>
  <c r="R90" i="24"/>
  <c r="Q90" i="24"/>
  <c r="P90" i="24"/>
  <c r="E90" i="24"/>
  <c r="U89" i="24"/>
  <c r="T89" i="24"/>
  <c r="S89" i="24"/>
  <c r="R89" i="24"/>
  <c r="Q89" i="24"/>
  <c r="P89" i="24"/>
  <c r="E89" i="24"/>
  <c r="S88" i="24"/>
  <c r="R88" i="24"/>
  <c r="Q88" i="24"/>
  <c r="P88" i="24"/>
  <c r="E88" i="24"/>
  <c r="O75" i="24"/>
  <c r="N75" i="24"/>
  <c r="M75" i="24"/>
  <c r="S75" i="24" s="1"/>
  <c r="L75" i="24"/>
  <c r="K75" i="24"/>
  <c r="J75" i="24"/>
  <c r="I75" i="24"/>
  <c r="H75" i="24"/>
  <c r="G75" i="24"/>
  <c r="F75" i="24"/>
  <c r="C75" i="24"/>
  <c r="B75" i="24"/>
  <c r="R74" i="24"/>
  <c r="O74" i="24"/>
  <c r="N74" i="24"/>
  <c r="M74" i="24"/>
  <c r="S74" i="24" s="1"/>
  <c r="L74" i="24"/>
  <c r="K74" i="24"/>
  <c r="J74" i="24"/>
  <c r="I74" i="24"/>
  <c r="Q74" i="24" s="1"/>
  <c r="H74" i="24"/>
  <c r="P74" i="24" s="1"/>
  <c r="G74" i="24"/>
  <c r="F74" i="24"/>
  <c r="E74" i="24"/>
  <c r="C74" i="24"/>
  <c r="B74" i="24"/>
  <c r="S73" i="24"/>
  <c r="R73" i="24"/>
  <c r="Q73" i="24"/>
  <c r="O73" i="24"/>
  <c r="N73" i="24"/>
  <c r="M73" i="24"/>
  <c r="L73" i="24"/>
  <c r="K73" i="24"/>
  <c r="J73" i="24"/>
  <c r="I73" i="24"/>
  <c r="H73" i="24"/>
  <c r="P73" i="24" s="1"/>
  <c r="G73" i="24"/>
  <c r="F73" i="24"/>
  <c r="C73" i="24"/>
  <c r="B73" i="24"/>
  <c r="E73" i="24" s="1"/>
  <c r="U72" i="24"/>
  <c r="T72" i="24"/>
  <c r="S72" i="24"/>
  <c r="R72" i="24"/>
  <c r="Q72" i="24"/>
  <c r="P72" i="24"/>
  <c r="E72" i="24"/>
  <c r="U71" i="24"/>
  <c r="T71" i="24"/>
  <c r="S71" i="24"/>
  <c r="R71" i="24"/>
  <c r="Q71" i="24"/>
  <c r="P71" i="24"/>
  <c r="E71" i="24"/>
  <c r="O69" i="24"/>
  <c r="N69" i="24"/>
  <c r="M69" i="24"/>
  <c r="S69" i="24" s="1"/>
  <c r="L69" i="24"/>
  <c r="K69" i="24"/>
  <c r="J69" i="24"/>
  <c r="I69" i="24"/>
  <c r="H69" i="24"/>
  <c r="G69" i="24"/>
  <c r="F69" i="24"/>
  <c r="C69" i="24"/>
  <c r="B69" i="24"/>
  <c r="O68" i="24"/>
  <c r="N68" i="24"/>
  <c r="M68" i="24"/>
  <c r="S68" i="24" s="1"/>
  <c r="L68" i="24"/>
  <c r="R68" i="24" s="1"/>
  <c r="K68" i="24"/>
  <c r="J68" i="24"/>
  <c r="I68" i="24"/>
  <c r="H68" i="24"/>
  <c r="G68" i="24"/>
  <c r="F68" i="24"/>
  <c r="C68" i="24"/>
  <c r="B68" i="24"/>
  <c r="E68" i="24" s="1"/>
  <c r="U67" i="24"/>
  <c r="T67" i="24"/>
  <c r="S67" i="24"/>
  <c r="R67" i="24"/>
  <c r="Q67" i="24"/>
  <c r="P67" i="24"/>
  <c r="E67" i="24"/>
  <c r="S66" i="24"/>
  <c r="R66" i="24"/>
  <c r="Q66" i="24"/>
  <c r="P66" i="24"/>
  <c r="E66" i="24"/>
  <c r="U66" i="24" s="1"/>
  <c r="S65" i="24"/>
  <c r="R65" i="24"/>
  <c r="Q65" i="24"/>
  <c r="P65" i="24"/>
  <c r="E65" i="24"/>
  <c r="U65" i="24" s="1"/>
  <c r="S64" i="24"/>
  <c r="R64" i="24"/>
  <c r="Q64" i="24"/>
  <c r="P64" i="24"/>
  <c r="E64" i="24"/>
  <c r="T64" i="24" s="1"/>
  <c r="U63" i="24"/>
  <c r="S63" i="24"/>
  <c r="R63" i="24"/>
  <c r="Q63" i="24"/>
  <c r="P63" i="24"/>
  <c r="E63" i="24"/>
  <c r="T63" i="24" s="1"/>
  <c r="O61" i="24"/>
  <c r="N61" i="24"/>
  <c r="M61" i="24"/>
  <c r="S61" i="24" s="1"/>
  <c r="L61" i="24"/>
  <c r="R61" i="24" s="1"/>
  <c r="K61" i="24"/>
  <c r="J61" i="24"/>
  <c r="I61" i="24"/>
  <c r="H61" i="24"/>
  <c r="C61" i="24"/>
  <c r="B61" i="24"/>
  <c r="S60" i="24"/>
  <c r="R60" i="24"/>
  <c r="Q60" i="24"/>
  <c r="P60" i="24"/>
  <c r="E60" i="24"/>
  <c r="S59" i="24"/>
  <c r="R59" i="24"/>
  <c r="Q59" i="24"/>
  <c r="P59" i="24"/>
  <c r="E59" i="24"/>
  <c r="T59" i="24" s="1"/>
  <c r="U58" i="24"/>
  <c r="T58" i="24"/>
  <c r="S58" i="24"/>
  <c r="R58" i="24"/>
  <c r="Q58" i="24"/>
  <c r="P58" i="24"/>
  <c r="E58" i="24"/>
  <c r="T57" i="24"/>
  <c r="S57" i="24"/>
  <c r="R57" i="24"/>
  <c r="Q57" i="24"/>
  <c r="P57" i="24"/>
  <c r="E57" i="24"/>
  <c r="U57" i="24" s="1"/>
  <c r="O55" i="24"/>
  <c r="N55" i="24"/>
  <c r="M55" i="24"/>
  <c r="S55" i="24" s="1"/>
  <c r="L55" i="24"/>
  <c r="R55" i="24" s="1"/>
  <c r="K55" i="24"/>
  <c r="J55" i="24"/>
  <c r="I55" i="24"/>
  <c r="Q55" i="24" s="1"/>
  <c r="H55" i="24"/>
  <c r="G55" i="24"/>
  <c r="F55" i="24"/>
  <c r="C55" i="24"/>
  <c r="B55" i="24"/>
  <c r="S54" i="24"/>
  <c r="R54" i="24"/>
  <c r="Q54" i="24"/>
  <c r="P54" i="24"/>
  <c r="E54" i="24"/>
  <c r="U54" i="24" s="1"/>
  <c r="S53" i="24"/>
  <c r="R53" i="24"/>
  <c r="Q53" i="24"/>
  <c r="P53" i="24"/>
  <c r="E53" i="24"/>
  <c r="U53" i="24" s="1"/>
  <c r="U52" i="24"/>
  <c r="S52" i="24"/>
  <c r="R52" i="24"/>
  <c r="Q52" i="24"/>
  <c r="P52" i="24"/>
  <c r="E52" i="24"/>
  <c r="T52" i="24" s="1"/>
  <c r="U51" i="24"/>
  <c r="T51" i="24"/>
  <c r="S51" i="24"/>
  <c r="R51" i="24"/>
  <c r="Q51" i="24"/>
  <c r="P51" i="24"/>
  <c r="E51" i="24"/>
  <c r="U50" i="24"/>
  <c r="T50" i="24"/>
  <c r="S50" i="24"/>
  <c r="R50" i="24"/>
  <c r="Q50" i="24"/>
  <c r="P50" i="24"/>
  <c r="E50" i="24"/>
  <c r="S49" i="24"/>
  <c r="R49" i="24"/>
  <c r="Q49" i="24"/>
  <c r="P49" i="24"/>
  <c r="E49" i="24"/>
  <c r="U49" i="24" s="1"/>
  <c r="S48" i="24"/>
  <c r="R48" i="24"/>
  <c r="Q48" i="24"/>
  <c r="P48" i="24"/>
  <c r="E48" i="24"/>
  <c r="T48" i="24" s="1"/>
  <c r="T47" i="24"/>
  <c r="S47" i="24"/>
  <c r="R47" i="24"/>
  <c r="Q47" i="24"/>
  <c r="P47" i="24"/>
  <c r="E47" i="24"/>
  <c r="U47" i="24" s="1"/>
  <c r="U46" i="24"/>
  <c r="T46" i="24"/>
  <c r="S46" i="24"/>
  <c r="R46" i="24"/>
  <c r="Q46" i="24"/>
  <c r="P46" i="24"/>
  <c r="E46" i="24"/>
  <c r="T45" i="24"/>
  <c r="S45" i="24"/>
  <c r="R45" i="24"/>
  <c r="Q45" i="24"/>
  <c r="P45" i="24"/>
  <c r="E45" i="24"/>
  <c r="U45" i="24" s="1"/>
  <c r="S44" i="24"/>
  <c r="R44" i="24"/>
  <c r="Q44" i="24"/>
  <c r="P44" i="24"/>
  <c r="E44" i="24"/>
  <c r="U44" i="24" s="1"/>
  <c r="O42" i="24"/>
  <c r="N42" i="24"/>
  <c r="M42" i="24"/>
  <c r="S42" i="24" s="1"/>
  <c r="L42" i="24"/>
  <c r="K42" i="24"/>
  <c r="J42" i="24"/>
  <c r="I42" i="24"/>
  <c r="Q42" i="24" s="1"/>
  <c r="H42" i="24"/>
  <c r="G42" i="24"/>
  <c r="F42" i="24"/>
  <c r="C42" i="24"/>
  <c r="B42" i="24"/>
  <c r="U41" i="24"/>
  <c r="T41" i="24"/>
  <c r="S41" i="24"/>
  <c r="R41" i="24"/>
  <c r="Q41" i="24"/>
  <c r="P41" i="24"/>
  <c r="E41" i="24"/>
  <c r="U40" i="24"/>
  <c r="T40" i="24"/>
  <c r="S40" i="24"/>
  <c r="R40" i="24"/>
  <c r="Q40" i="24"/>
  <c r="P40" i="24"/>
  <c r="E40" i="24"/>
  <c r="S39" i="24"/>
  <c r="R39" i="24"/>
  <c r="Q39" i="24"/>
  <c r="P39" i="24"/>
  <c r="E39" i="24"/>
  <c r="U39" i="24" s="1"/>
  <c r="S38" i="24"/>
  <c r="R38" i="24"/>
  <c r="Q38" i="24"/>
  <c r="P38" i="24"/>
  <c r="E38" i="24"/>
  <c r="U38" i="24" s="1"/>
  <c r="U37" i="24"/>
  <c r="S37" i="24"/>
  <c r="R37" i="24"/>
  <c r="Q37" i="24"/>
  <c r="P37" i="24"/>
  <c r="E37" i="24"/>
  <c r="S35" i="24"/>
  <c r="R35" i="24"/>
  <c r="O35" i="24"/>
  <c r="N35" i="24"/>
  <c r="M35" i="24"/>
  <c r="L35" i="24"/>
  <c r="K35" i="24"/>
  <c r="J35" i="24"/>
  <c r="I35" i="24"/>
  <c r="Q35" i="24" s="1"/>
  <c r="H35" i="24"/>
  <c r="P35" i="24" s="1"/>
  <c r="G35" i="24"/>
  <c r="F35" i="24"/>
  <c r="C35" i="24"/>
  <c r="B35" i="24"/>
  <c r="E35" i="24" s="1"/>
  <c r="U34" i="24"/>
  <c r="S34" i="24"/>
  <c r="R34" i="24"/>
  <c r="Q34" i="24"/>
  <c r="P34" i="24"/>
  <c r="E34" i="24"/>
  <c r="T34" i="24" s="1"/>
  <c r="S32" i="24"/>
  <c r="O32" i="24"/>
  <c r="N32" i="24"/>
  <c r="M32" i="24"/>
  <c r="L32" i="24"/>
  <c r="R32" i="24" s="1"/>
  <c r="K32" i="24"/>
  <c r="J32" i="24"/>
  <c r="I32" i="24"/>
  <c r="Q32" i="24" s="1"/>
  <c r="H32" i="24"/>
  <c r="G32" i="24"/>
  <c r="F32" i="24"/>
  <c r="C32" i="24"/>
  <c r="B32" i="24"/>
  <c r="E32" i="24" s="1"/>
  <c r="U31" i="24"/>
  <c r="S31" i="24"/>
  <c r="R31" i="24"/>
  <c r="Q31" i="24"/>
  <c r="P31" i="24"/>
  <c r="E31" i="24"/>
  <c r="T31" i="24" s="1"/>
  <c r="U30" i="24"/>
  <c r="T30" i="24"/>
  <c r="S30" i="24"/>
  <c r="R30" i="24"/>
  <c r="Q30" i="24"/>
  <c r="P30" i="24"/>
  <c r="E30" i="24"/>
  <c r="U29" i="24"/>
  <c r="T29" i="24"/>
  <c r="S29" i="24"/>
  <c r="R29" i="24"/>
  <c r="Q29" i="24"/>
  <c r="P29" i="24"/>
  <c r="E29" i="24"/>
  <c r="S28" i="24"/>
  <c r="R28" i="24"/>
  <c r="Q28" i="24"/>
  <c r="P28" i="24"/>
  <c r="E28" i="24"/>
  <c r="U28" i="24" s="1"/>
  <c r="S26" i="24"/>
  <c r="O26" i="24"/>
  <c r="N26" i="24"/>
  <c r="M26" i="24"/>
  <c r="L26" i="24"/>
  <c r="R26" i="24" s="1"/>
  <c r="K26" i="24"/>
  <c r="J26" i="24"/>
  <c r="I26" i="24"/>
  <c r="Q26" i="24" s="1"/>
  <c r="H26" i="24"/>
  <c r="P26" i="24" s="1"/>
  <c r="G26" i="24"/>
  <c r="F26" i="24"/>
  <c r="C26" i="24"/>
  <c r="B26" i="24"/>
  <c r="E26" i="24" s="1"/>
  <c r="T25" i="24"/>
  <c r="S25" i="24"/>
  <c r="R25" i="24"/>
  <c r="Q25" i="24"/>
  <c r="P25" i="24"/>
  <c r="E25" i="24"/>
  <c r="U25" i="24" s="1"/>
  <c r="U24" i="24"/>
  <c r="T24" i="24"/>
  <c r="S24" i="24"/>
  <c r="R24" i="24"/>
  <c r="Q24" i="24"/>
  <c r="P24" i="24"/>
  <c r="E24" i="24"/>
  <c r="S23" i="24"/>
  <c r="R23" i="24"/>
  <c r="Q23" i="24"/>
  <c r="U23" i="24" s="1"/>
  <c r="P23" i="24"/>
  <c r="T23" i="24" s="1"/>
  <c r="E23" i="24"/>
  <c r="S22" i="24"/>
  <c r="R22" i="24"/>
  <c r="Q22" i="24"/>
  <c r="P22" i="24"/>
  <c r="E22" i="24"/>
  <c r="U22" i="24" s="1"/>
  <c r="S21" i="24"/>
  <c r="R21" i="24"/>
  <c r="Q21" i="24"/>
  <c r="P21" i="24"/>
  <c r="E21" i="24"/>
  <c r="U21" i="24" s="1"/>
  <c r="U20" i="24"/>
  <c r="S20" i="24"/>
  <c r="R20" i="24"/>
  <c r="Q20" i="24"/>
  <c r="P20" i="24"/>
  <c r="E20" i="24"/>
  <c r="T20" i="24" s="1"/>
  <c r="U19" i="24"/>
  <c r="T19" i="24"/>
  <c r="S19" i="24"/>
  <c r="R19" i="24"/>
  <c r="Q19" i="24"/>
  <c r="P19" i="24"/>
  <c r="E19" i="24"/>
  <c r="S17" i="24"/>
  <c r="R17" i="24"/>
  <c r="O17" i="24"/>
  <c r="N17" i="24"/>
  <c r="M17" i="24"/>
  <c r="L17" i="24"/>
  <c r="K17" i="24"/>
  <c r="J17" i="24"/>
  <c r="I17" i="24"/>
  <c r="Q17" i="24" s="1"/>
  <c r="H17" i="24"/>
  <c r="P17" i="24" s="1"/>
  <c r="G17" i="24"/>
  <c r="F17" i="24"/>
  <c r="C17" i="24"/>
  <c r="B17" i="24"/>
  <c r="E17" i="24" s="1"/>
  <c r="U16" i="24"/>
  <c r="T16" i="24"/>
  <c r="S16" i="24"/>
  <c r="R16" i="24"/>
  <c r="Q16" i="24"/>
  <c r="P16" i="24"/>
  <c r="E16" i="24"/>
  <c r="U15" i="24"/>
  <c r="T15" i="24"/>
  <c r="S15" i="24"/>
  <c r="R15" i="24"/>
  <c r="Q15" i="24"/>
  <c r="P15" i="24"/>
  <c r="E15" i="24"/>
  <c r="T14" i="24"/>
  <c r="S14" i="24"/>
  <c r="R14" i="24"/>
  <c r="Q14" i="24"/>
  <c r="P14" i="24"/>
  <c r="E14" i="24"/>
  <c r="U14" i="24" s="1"/>
  <c r="U13" i="24"/>
  <c r="T13" i="24"/>
  <c r="S13" i="24"/>
  <c r="R13" i="24"/>
  <c r="Q13" i="24"/>
  <c r="P13" i="24"/>
  <c r="E13" i="24"/>
  <c r="U12" i="24"/>
  <c r="T12" i="24"/>
  <c r="S12" i="24"/>
  <c r="R12" i="24"/>
  <c r="Q12" i="24"/>
  <c r="P12" i="24"/>
  <c r="E12" i="24"/>
  <c r="S11" i="24"/>
  <c r="R11" i="24"/>
  <c r="Q11" i="24"/>
  <c r="P11" i="24"/>
  <c r="E11" i="24"/>
  <c r="U11" i="24" s="1"/>
  <c r="S10" i="24"/>
  <c r="R10" i="24"/>
  <c r="Q10" i="24"/>
  <c r="P10" i="24"/>
  <c r="E10" i="24"/>
  <c r="U10" i="24" s="1"/>
  <c r="U9" i="24"/>
  <c r="S9" i="24"/>
  <c r="R9" i="24"/>
  <c r="Q9" i="24"/>
  <c r="P9" i="24"/>
  <c r="E9" i="24"/>
  <c r="U96" i="23"/>
  <c r="T96" i="23"/>
  <c r="S96" i="23"/>
  <c r="R96" i="23"/>
  <c r="Q96" i="23"/>
  <c r="P96" i="23"/>
  <c r="E96" i="23"/>
  <c r="U95" i="23"/>
  <c r="T95" i="23"/>
  <c r="S95" i="23"/>
  <c r="R95" i="23"/>
  <c r="Q95" i="23"/>
  <c r="P95" i="23"/>
  <c r="E95" i="23"/>
  <c r="T94" i="23"/>
  <c r="S94" i="23"/>
  <c r="R94" i="23"/>
  <c r="Q94" i="23"/>
  <c r="P94" i="23"/>
  <c r="E94" i="23"/>
  <c r="U94" i="23" s="1"/>
  <c r="U93" i="23"/>
  <c r="T93" i="23"/>
  <c r="S93" i="23"/>
  <c r="R93" i="23"/>
  <c r="Q93" i="23"/>
  <c r="P93" i="23"/>
  <c r="E93" i="23"/>
  <c r="U92" i="23"/>
  <c r="T92" i="23"/>
  <c r="S92" i="23"/>
  <c r="R92" i="23"/>
  <c r="Q92" i="23"/>
  <c r="P92" i="23"/>
  <c r="E92" i="23"/>
  <c r="S91" i="23"/>
  <c r="R91" i="23"/>
  <c r="Q91" i="23"/>
  <c r="P91" i="23"/>
  <c r="E91" i="23"/>
  <c r="U91" i="23" s="1"/>
  <c r="S90" i="23"/>
  <c r="R90" i="23"/>
  <c r="Q90" i="23"/>
  <c r="P90" i="23"/>
  <c r="E90" i="23"/>
  <c r="U90" i="23" s="1"/>
  <c r="U89" i="23"/>
  <c r="S89" i="23"/>
  <c r="R89" i="23"/>
  <c r="Q89" i="23"/>
  <c r="P89" i="23"/>
  <c r="E89" i="23"/>
  <c r="T89" i="23" s="1"/>
  <c r="U88" i="23"/>
  <c r="T88" i="23"/>
  <c r="S88" i="23"/>
  <c r="R88" i="23"/>
  <c r="Q88" i="23"/>
  <c r="P88" i="23"/>
  <c r="E88" i="23"/>
  <c r="O75" i="23"/>
  <c r="N75" i="23"/>
  <c r="M75" i="23"/>
  <c r="L75" i="23"/>
  <c r="R75" i="23" s="1"/>
  <c r="K75" i="23"/>
  <c r="J75" i="23"/>
  <c r="I75" i="23"/>
  <c r="H75" i="23"/>
  <c r="G75" i="23"/>
  <c r="F75" i="23"/>
  <c r="C75" i="23"/>
  <c r="B75" i="23"/>
  <c r="E75" i="23" s="1"/>
  <c r="S74" i="23"/>
  <c r="R74" i="23"/>
  <c r="O74" i="23"/>
  <c r="N74" i="23"/>
  <c r="M74" i="23"/>
  <c r="L74" i="23"/>
  <c r="K74" i="23"/>
  <c r="J74" i="23"/>
  <c r="I74" i="23"/>
  <c r="Q74" i="23" s="1"/>
  <c r="H74" i="23"/>
  <c r="P74" i="23" s="1"/>
  <c r="G74" i="23"/>
  <c r="F74" i="23"/>
  <c r="C74" i="23"/>
  <c r="B74" i="23"/>
  <c r="E74" i="23" s="1"/>
  <c r="S73" i="23"/>
  <c r="O73" i="23"/>
  <c r="N73" i="23"/>
  <c r="M73" i="23"/>
  <c r="L73" i="23"/>
  <c r="R73" i="23" s="1"/>
  <c r="K73" i="23"/>
  <c r="J73" i="23"/>
  <c r="I73" i="23"/>
  <c r="Q73" i="23" s="1"/>
  <c r="H73" i="23"/>
  <c r="P73" i="23" s="1"/>
  <c r="G73" i="23"/>
  <c r="F73" i="23"/>
  <c r="C73" i="23"/>
  <c r="B73" i="23"/>
  <c r="E73" i="23" s="1"/>
  <c r="S72" i="23"/>
  <c r="R72" i="23"/>
  <c r="Q72" i="23"/>
  <c r="P72" i="23"/>
  <c r="E72" i="23"/>
  <c r="U72" i="23" s="1"/>
  <c r="U71" i="23"/>
  <c r="S71" i="23"/>
  <c r="R71" i="23"/>
  <c r="Q71" i="23"/>
  <c r="P71" i="23"/>
  <c r="E71" i="23"/>
  <c r="O69" i="23"/>
  <c r="N69" i="23"/>
  <c r="M69" i="23"/>
  <c r="L69" i="23"/>
  <c r="K69" i="23"/>
  <c r="J69" i="23"/>
  <c r="I69" i="23"/>
  <c r="H69" i="23"/>
  <c r="G69" i="23"/>
  <c r="F69" i="23"/>
  <c r="C69" i="23"/>
  <c r="B69" i="23"/>
  <c r="E69" i="23" s="1"/>
  <c r="S68" i="23"/>
  <c r="O68" i="23"/>
  <c r="N68" i="23"/>
  <c r="M68" i="23"/>
  <c r="L68" i="23"/>
  <c r="R68" i="23" s="1"/>
  <c r="K68" i="23"/>
  <c r="J68" i="23"/>
  <c r="I68" i="23"/>
  <c r="H68" i="23"/>
  <c r="P68" i="23" s="1"/>
  <c r="G68" i="23"/>
  <c r="F68" i="23"/>
  <c r="C68" i="23"/>
  <c r="B68" i="23"/>
  <c r="E68" i="23" s="1"/>
  <c r="S67" i="23"/>
  <c r="R67" i="23"/>
  <c r="Q67" i="23"/>
  <c r="P67" i="23"/>
  <c r="E67" i="23"/>
  <c r="U67" i="23" s="1"/>
  <c r="U66" i="23"/>
  <c r="S66" i="23"/>
  <c r="R66" i="23"/>
  <c r="Q66" i="23"/>
  <c r="P66" i="23"/>
  <c r="E66" i="23"/>
  <c r="T66" i="23" s="1"/>
  <c r="U65" i="23"/>
  <c r="S65" i="23"/>
  <c r="R65" i="23"/>
  <c r="Q65" i="23"/>
  <c r="P65" i="23"/>
  <c r="E65" i="23"/>
  <c r="T65" i="23" s="1"/>
  <c r="S64" i="23"/>
  <c r="R64" i="23"/>
  <c r="Q64" i="23"/>
  <c r="P64" i="23"/>
  <c r="E64" i="23"/>
  <c r="U64" i="23" s="1"/>
  <c r="T63" i="23"/>
  <c r="S63" i="23"/>
  <c r="R63" i="23"/>
  <c r="Q63" i="23"/>
  <c r="P63" i="23"/>
  <c r="E63" i="23"/>
  <c r="U63" i="23" s="1"/>
  <c r="O61" i="23"/>
  <c r="N61" i="23"/>
  <c r="M61" i="23"/>
  <c r="S61" i="23" s="1"/>
  <c r="L61" i="23"/>
  <c r="R61" i="23" s="1"/>
  <c r="K61" i="23"/>
  <c r="J61" i="23"/>
  <c r="I61" i="23"/>
  <c r="H61" i="23"/>
  <c r="C61" i="23"/>
  <c r="B61" i="23"/>
  <c r="U60" i="23"/>
  <c r="T60" i="23"/>
  <c r="S60" i="23"/>
  <c r="R60" i="23"/>
  <c r="Q60" i="23"/>
  <c r="P60" i="23"/>
  <c r="E60" i="23"/>
  <c r="S59" i="23"/>
  <c r="R59" i="23"/>
  <c r="Q59" i="23"/>
  <c r="P59" i="23"/>
  <c r="E59" i="23"/>
  <c r="U59" i="23" s="1"/>
  <c r="S58" i="23"/>
  <c r="R58" i="23"/>
  <c r="Q58" i="23"/>
  <c r="P58" i="23"/>
  <c r="E58" i="23"/>
  <c r="U58" i="23" s="1"/>
  <c r="U57" i="23"/>
  <c r="S57" i="23"/>
  <c r="R57" i="23"/>
  <c r="Q57" i="23"/>
  <c r="P57" i="23"/>
  <c r="E57" i="23"/>
  <c r="T57" i="23" s="1"/>
  <c r="S55" i="23"/>
  <c r="R55" i="23"/>
  <c r="O55" i="23"/>
  <c r="N55" i="23"/>
  <c r="M55" i="23"/>
  <c r="L55" i="23"/>
  <c r="K55" i="23"/>
  <c r="J55" i="23"/>
  <c r="I55" i="23"/>
  <c r="H55" i="23"/>
  <c r="P55" i="23" s="1"/>
  <c r="G55" i="23"/>
  <c r="F55" i="23"/>
  <c r="C55" i="23"/>
  <c r="B55" i="23"/>
  <c r="U54" i="23"/>
  <c r="S54" i="23"/>
  <c r="R54" i="23"/>
  <c r="Q54" i="23"/>
  <c r="P54" i="23"/>
  <c r="E54" i="23"/>
  <c r="T54" i="23" s="1"/>
  <c r="U53" i="23"/>
  <c r="T53" i="23"/>
  <c r="S53" i="23"/>
  <c r="R53" i="23"/>
  <c r="Q53" i="23"/>
  <c r="P53" i="23"/>
  <c r="E53" i="23"/>
  <c r="S52" i="23"/>
  <c r="R52" i="23"/>
  <c r="Q52" i="23"/>
  <c r="P52" i="23"/>
  <c r="E52" i="23"/>
  <c r="U52" i="23" s="1"/>
  <c r="T51" i="23"/>
  <c r="S51" i="23"/>
  <c r="R51" i="23"/>
  <c r="Q51" i="23"/>
  <c r="P51" i="23"/>
  <c r="E51" i="23"/>
  <c r="U51" i="23" s="1"/>
  <c r="U50" i="23"/>
  <c r="S50" i="23"/>
  <c r="R50" i="23"/>
  <c r="Q50" i="23"/>
  <c r="P50" i="23"/>
  <c r="E50" i="23"/>
  <c r="T50" i="23" s="1"/>
  <c r="U49" i="23"/>
  <c r="T49" i="23"/>
  <c r="S49" i="23"/>
  <c r="R49" i="23"/>
  <c r="Q49" i="23"/>
  <c r="P49" i="23"/>
  <c r="E49" i="23"/>
  <c r="S48" i="23"/>
  <c r="R48" i="23"/>
  <c r="Q48" i="23"/>
  <c r="P48" i="23"/>
  <c r="E48" i="23"/>
  <c r="U48" i="23" s="1"/>
  <c r="S47" i="23"/>
  <c r="R47" i="23"/>
  <c r="Q47" i="23"/>
  <c r="P47" i="23"/>
  <c r="E47" i="23"/>
  <c r="U46" i="23"/>
  <c r="S46" i="23"/>
  <c r="R46" i="23"/>
  <c r="Q46" i="23"/>
  <c r="P46" i="23"/>
  <c r="E46" i="23"/>
  <c r="T46" i="23" s="1"/>
  <c r="U45" i="23"/>
  <c r="T45" i="23"/>
  <c r="S45" i="23"/>
  <c r="R45" i="23"/>
  <c r="Q45" i="23"/>
  <c r="P45" i="23"/>
  <c r="E45" i="23"/>
  <c r="S44" i="23"/>
  <c r="R44" i="23"/>
  <c r="Q44" i="23"/>
  <c r="P44" i="23"/>
  <c r="E44" i="23"/>
  <c r="U44" i="23" s="1"/>
  <c r="R42" i="23"/>
  <c r="O42" i="23"/>
  <c r="N42" i="23"/>
  <c r="M42" i="23"/>
  <c r="S42" i="23" s="1"/>
  <c r="L42" i="23"/>
  <c r="K42" i="23"/>
  <c r="J42" i="23"/>
  <c r="I42" i="23"/>
  <c r="Q42" i="23" s="1"/>
  <c r="H42" i="23"/>
  <c r="G42" i="23"/>
  <c r="F42" i="23"/>
  <c r="C42" i="23"/>
  <c r="E42" i="23" s="1"/>
  <c r="B42" i="23"/>
  <c r="U41" i="23"/>
  <c r="T41" i="23"/>
  <c r="S41" i="23"/>
  <c r="R41" i="23"/>
  <c r="Q41" i="23"/>
  <c r="P41" i="23"/>
  <c r="E41" i="23"/>
  <c r="T40" i="23"/>
  <c r="S40" i="23"/>
  <c r="R40" i="23"/>
  <c r="Q40" i="23"/>
  <c r="P40" i="23"/>
  <c r="E40" i="23"/>
  <c r="U40" i="23" s="1"/>
  <c r="S39" i="23"/>
  <c r="R39" i="23"/>
  <c r="Q39" i="23"/>
  <c r="P39" i="23"/>
  <c r="E39" i="23"/>
  <c r="T39" i="23" s="1"/>
  <c r="U38" i="23"/>
  <c r="T38" i="23"/>
  <c r="S38" i="23"/>
  <c r="R38" i="23"/>
  <c r="Q38" i="23"/>
  <c r="P38" i="23"/>
  <c r="E38" i="23"/>
  <c r="S37" i="23"/>
  <c r="R37" i="23"/>
  <c r="Q37" i="23"/>
  <c r="P37" i="23"/>
  <c r="E37" i="23"/>
  <c r="O35" i="23"/>
  <c r="N35" i="23"/>
  <c r="M35" i="23"/>
  <c r="S35" i="23" s="1"/>
  <c r="L35" i="23"/>
  <c r="R35" i="23" s="1"/>
  <c r="K35" i="23"/>
  <c r="J35" i="23"/>
  <c r="I35" i="23"/>
  <c r="H35" i="23"/>
  <c r="P35" i="23" s="1"/>
  <c r="G35" i="23"/>
  <c r="F35" i="23"/>
  <c r="E35" i="23"/>
  <c r="C35" i="23"/>
  <c r="B35" i="23"/>
  <c r="S34" i="23"/>
  <c r="R34" i="23"/>
  <c r="Q34" i="23"/>
  <c r="P34" i="23"/>
  <c r="E34" i="23"/>
  <c r="O32" i="23"/>
  <c r="N32" i="23"/>
  <c r="M32" i="23"/>
  <c r="L32" i="23"/>
  <c r="R32" i="23" s="1"/>
  <c r="K32" i="23"/>
  <c r="J32" i="23"/>
  <c r="I32" i="23"/>
  <c r="H32" i="23"/>
  <c r="G32" i="23"/>
  <c r="F32" i="23"/>
  <c r="C32" i="23"/>
  <c r="E32" i="23" s="1"/>
  <c r="B32" i="23"/>
  <c r="S31" i="23"/>
  <c r="R31" i="23"/>
  <c r="Q31" i="23"/>
  <c r="P31" i="23"/>
  <c r="E31" i="23"/>
  <c r="S30" i="23"/>
  <c r="R30" i="23"/>
  <c r="Q30" i="23"/>
  <c r="P30" i="23"/>
  <c r="E30" i="23"/>
  <c r="S29" i="23"/>
  <c r="R29" i="23"/>
  <c r="Q29" i="23"/>
  <c r="P29" i="23"/>
  <c r="E29" i="23"/>
  <c r="T29" i="23" s="1"/>
  <c r="U28" i="23"/>
  <c r="T28" i="23"/>
  <c r="S28" i="23"/>
  <c r="R28" i="23"/>
  <c r="Q28" i="23"/>
  <c r="P28" i="23"/>
  <c r="E28" i="23"/>
  <c r="O26" i="23"/>
  <c r="N26" i="23"/>
  <c r="M26" i="23"/>
  <c r="S26" i="23" s="1"/>
  <c r="L26" i="23"/>
  <c r="R26" i="23" s="1"/>
  <c r="K26" i="23"/>
  <c r="Q26" i="23" s="1"/>
  <c r="J26" i="23"/>
  <c r="I26" i="23"/>
  <c r="H26" i="23"/>
  <c r="G26" i="23"/>
  <c r="F26" i="23"/>
  <c r="C26" i="23"/>
  <c r="B26" i="23"/>
  <c r="E26" i="23" s="1"/>
  <c r="S25" i="23"/>
  <c r="R25" i="23"/>
  <c r="Q25" i="23"/>
  <c r="P25" i="23"/>
  <c r="E25" i="23"/>
  <c r="U25" i="23" s="1"/>
  <c r="U24" i="23"/>
  <c r="T24" i="23"/>
  <c r="S24" i="23"/>
  <c r="R24" i="23"/>
  <c r="Q24" i="23"/>
  <c r="P24" i="23"/>
  <c r="E24" i="23"/>
  <c r="T23" i="23"/>
  <c r="S23" i="23"/>
  <c r="R23" i="23"/>
  <c r="Q23" i="23"/>
  <c r="P23" i="23"/>
  <c r="E23" i="23"/>
  <c r="U23" i="23" s="1"/>
  <c r="U22" i="23"/>
  <c r="S22" i="23"/>
  <c r="R22" i="23"/>
  <c r="Q22" i="23"/>
  <c r="P22" i="23"/>
  <c r="E22" i="23"/>
  <c r="T22" i="23" s="1"/>
  <c r="U21" i="23"/>
  <c r="T21" i="23"/>
  <c r="S21" i="23"/>
  <c r="R21" i="23"/>
  <c r="Q21" i="23"/>
  <c r="P21" i="23"/>
  <c r="E21" i="23"/>
  <c r="S20" i="23"/>
  <c r="R20" i="23"/>
  <c r="Q20" i="23"/>
  <c r="P20" i="23"/>
  <c r="E20" i="23"/>
  <c r="S19" i="23"/>
  <c r="R19" i="23"/>
  <c r="Q19" i="23"/>
  <c r="P19" i="23"/>
  <c r="E19" i="23"/>
  <c r="S17" i="23"/>
  <c r="O17" i="23"/>
  <c r="N17" i="23"/>
  <c r="M17" i="23"/>
  <c r="L17" i="23"/>
  <c r="R17" i="23" s="1"/>
  <c r="K17" i="23"/>
  <c r="J17" i="23"/>
  <c r="I17" i="23"/>
  <c r="Q17" i="23" s="1"/>
  <c r="H17" i="23"/>
  <c r="P17" i="23" s="1"/>
  <c r="G17" i="23"/>
  <c r="F17" i="23"/>
  <c r="C17" i="23"/>
  <c r="B17" i="23"/>
  <c r="E17" i="23" s="1"/>
  <c r="S16" i="23"/>
  <c r="R16" i="23"/>
  <c r="Q16" i="23"/>
  <c r="P16" i="23"/>
  <c r="E16" i="23"/>
  <c r="S15" i="23"/>
  <c r="R15" i="23"/>
  <c r="Q15" i="23"/>
  <c r="P15" i="23"/>
  <c r="E15" i="23"/>
  <c r="T15" i="23" s="1"/>
  <c r="U14" i="23"/>
  <c r="T14" i="23"/>
  <c r="S14" i="23"/>
  <c r="R14" i="23"/>
  <c r="Q14" i="23"/>
  <c r="P14" i="23"/>
  <c r="E14" i="23"/>
  <c r="U13" i="23"/>
  <c r="T13" i="23"/>
  <c r="S13" i="23"/>
  <c r="R13" i="23"/>
  <c r="Q13" i="23"/>
  <c r="P13" i="23"/>
  <c r="E13" i="23"/>
  <c r="T12" i="23"/>
  <c r="S12" i="23"/>
  <c r="R12" i="23"/>
  <c r="Q12" i="23"/>
  <c r="P12" i="23"/>
  <c r="E12" i="23"/>
  <c r="U12" i="23" s="1"/>
  <c r="U11" i="23"/>
  <c r="T11" i="23"/>
  <c r="S11" i="23"/>
  <c r="R11" i="23"/>
  <c r="Q11" i="23"/>
  <c r="P11" i="23"/>
  <c r="E11" i="23"/>
  <c r="S10" i="23"/>
  <c r="R10" i="23"/>
  <c r="Q10" i="23"/>
  <c r="U10" i="23" s="1"/>
  <c r="P10" i="23"/>
  <c r="T10" i="23" s="1"/>
  <c r="E10" i="23"/>
  <c r="S9" i="23"/>
  <c r="R9" i="23"/>
  <c r="Q9" i="23"/>
  <c r="P9" i="23"/>
  <c r="E9" i="23"/>
  <c r="S96" i="22"/>
  <c r="R96" i="22"/>
  <c r="Q96" i="22"/>
  <c r="P96" i="22"/>
  <c r="E96" i="22"/>
  <c r="S95" i="22"/>
  <c r="R95" i="22"/>
  <c r="Q95" i="22"/>
  <c r="P95" i="22"/>
  <c r="E95" i="22"/>
  <c r="T95" i="22" s="1"/>
  <c r="U94" i="22"/>
  <c r="T94" i="22"/>
  <c r="S94" i="22"/>
  <c r="R94" i="22"/>
  <c r="Q94" i="22"/>
  <c r="P94" i="22"/>
  <c r="E94" i="22"/>
  <c r="U93" i="22"/>
  <c r="T93" i="22"/>
  <c r="S93" i="22"/>
  <c r="R93" i="22"/>
  <c r="Q93" i="22"/>
  <c r="P93" i="22"/>
  <c r="E93" i="22"/>
  <c r="T92" i="22"/>
  <c r="S92" i="22"/>
  <c r="R92" i="22"/>
  <c r="Q92" i="22"/>
  <c r="P92" i="22"/>
  <c r="E92" i="22"/>
  <c r="U92" i="22" s="1"/>
  <c r="U91" i="22"/>
  <c r="T91" i="22"/>
  <c r="S91" i="22"/>
  <c r="R91" i="22"/>
  <c r="Q91" i="22"/>
  <c r="P91" i="22"/>
  <c r="E91" i="22"/>
  <c r="U90" i="22"/>
  <c r="T90" i="22"/>
  <c r="S90" i="22"/>
  <c r="R90" i="22"/>
  <c r="Q90" i="22"/>
  <c r="P90" i="22"/>
  <c r="E90" i="22"/>
  <c r="S89" i="22"/>
  <c r="R89" i="22"/>
  <c r="Q89" i="22"/>
  <c r="P89" i="22"/>
  <c r="E89" i="22"/>
  <c r="U89" i="22" s="1"/>
  <c r="S88" i="22"/>
  <c r="R88" i="22"/>
  <c r="Q88" i="22"/>
  <c r="P88" i="22"/>
  <c r="E88" i="22"/>
  <c r="V75" i="22"/>
  <c r="O75" i="22"/>
  <c r="N75" i="22"/>
  <c r="M75" i="22"/>
  <c r="L75" i="22"/>
  <c r="K75" i="22"/>
  <c r="J75" i="22"/>
  <c r="I75" i="22"/>
  <c r="H75" i="22"/>
  <c r="G75" i="22"/>
  <c r="F75" i="22"/>
  <c r="C75" i="22"/>
  <c r="B75" i="22"/>
  <c r="O74" i="22"/>
  <c r="N74" i="22"/>
  <c r="R74" i="22" s="1"/>
  <c r="M74" i="22"/>
  <c r="L74" i="22"/>
  <c r="K74" i="22"/>
  <c r="J74" i="22"/>
  <c r="I74" i="22"/>
  <c r="H74" i="22"/>
  <c r="G74" i="22"/>
  <c r="F74" i="22"/>
  <c r="E74" i="22"/>
  <c r="C74" i="22"/>
  <c r="B74" i="22"/>
  <c r="O73" i="22"/>
  <c r="S73" i="22" s="1"/>
  <c r="N73" i="22"/>
  <c r="R73" i="22" s="1"/>
  <c r="M73" i="22"/>
  <c r="L73" i="22"/>
  <c r="K73" i="22"/>
  <c r="J73" i="22"/>
  <c r="I73" i="22"/>
  <c r="H73" i="22"/>
  <c r="P73" i="22" s="1"/>
  <c r="G73" i="22"/>
  <c r="F73" i="22"/>
  <c r="C73" i="22"/>
  <c r="B73" i="22"/>
  <c r="E73" i="22" s="1"/>
  <c r="U72" i="22"/>
  <c r="T72" i="22"/>
  <c r="S72" i="22"/>
  <c r="R72" i="22"/>
  <c r="Q72" i="22"/>
  <c r="P72" i="22"/>
  <c r="E72" i="22"/>
  <c r="U71" i="22"/>
  <c r="S71" i="22"/>
  <c r="R71" i="22"/>
  <c r="Q71" i="22"/>
  <c r="P71" i="22"/>
  <c r="T71" i="22" s="1"/>
  <c r="E71" i="22"/>
  <c r="V69" i="22"/>
  <c r="O69" i="22"/>
  <c r="N69" i="22"/>
  <c r="M69" i="22"/>
  <c r="L69" i="22"/>
  <c r="K69" i="22"/>
  <c r="J69" i="22"/>
  <c r="I69" i="22"/>
  <c r="H69" i="22"/>
  <c r="G69" i="22"/>
  <c r="F69" i="22"/>
  <c r="C69" i="22"/>
  <c r="B69" i="22"/>
  <c r="O68" i="22"/>
  <c r="N68" i="22"/>
  <c r="M68" i="22"/>
  <c r="S68" i="22" s="1"/>
  <c r="L68" i="22"/>
  <c r="R68" i="22" s="1"/>
  <c r="K68" i="22"/>
  <c r="J68" i="22"/>
  <c r="I68" i="22"/>
  <c r="H68" i="22"/>
  <c r="G68" i="22"/>
  <c r="F68" i="22"/>
  <c r="C68" i="22"/>
  <c r="B68" i="22"/>
  <c r="T67" i="22"/>
  <c r="S67" i="22"/>
  <c r="R67" i="22"/>
  <c r="Q67" i="22"/>
  <c r="P67" i="22"/>
  <c r="E67" i="22"/>
  <c r="U67" i="22" s="1"/>
  <c r="U66" i="22"/>
  <c r="T66" i="22"/>
  <c r="S66" i="22"/>
  <c r="R66" i="22"/>
  <c r="Q66" i="22"/>
  <c r="P66" i="22"/>
  <c r="E66" i="22"/>
  <c r="T65" i="22"/>
  <c r="S65" i="22"/>
  <c r="R65" i="22"/>
  <c r="Q65" i="22"/>
  <c r="P65" i="22"/>
  <c r="E65" i="22"/>
  <c r="U65" i="22" s="1"/>
  <c r="T64" i="22"/>
  <c r="S64" i="22"/>
  <c r="R64" i="22"/>
  <c r="Q64" i="22"/>
  <c r="P64" i="22"/>
  <c r="E64" i="22"/>
  <c r="U64" i="22" s="1"/>
  <c r="S63" i="22"/>
  <c r="R63" i="22"/>
  <c r="Q63" i="22"/>
  <c r="P63" i="22"/>
  <c r="E63" i="22"/>
  <c r="O61" i="22"/>
  <c r="N61" i="22"/>
  <c r="M61" i="22"/>
  <c r="S61" i="22" s="1"/>
  <c r="L61" i="22"/>
  <c r="R61" i="22" s="1"/>
  <c r="K61" i="22"/>
  <c r="J61" i="22"/>
  <c r="I61" i="22"/>
  <c r="H61" i="22"/>
  <c r="C61" i="22"/>
  <c r="B61" i="22"/>
  <c r="U60" i="22"/>
  <c r="T60" i="22"/>
  <c r="S60" i="22"/>
  <c r="R60" i="22"/>
  <c r="Q60" i="22"/>
  <c r="P60" i="22"/>
  <c r="E60" i="22"/>
  <c r="U59" i="22"/>
  <c r="T59" i="22"/>
  <c r="S59" i="22"/>
  <c r="R59" i="22"/>
  <c r="Q59" i="22"/>
  <c r="P59" i="22"/>
  <c r="E59" i="22"/>
  <c r="S58" i="22"/>
  <c r="R58" i="22"/>
  <c r="Q58" i="22"/>
  <c r="P58" i="22"/>
  <c r="E58" i="22"/>
  <c r="U58" i="22" s="1"/>
  <c r="U57" i="22"/>
  <c r="T57" i="22"/>
  <c r="S57" i="22"/>
  <c r="R57" i="22"/>
  <c r="Q57" i="22"/>
  <c r="P57" i="22"/>
  <c r="E57" i="22"/>
  <c r="O55" i="22"/>
  <c r="N55" i="22"/>
  <c r="M55" i="22"/>
  <c r="S55" i="22" s="1"/>
  <c r="L55" i="22"/>
  <c r="R55" i="22" s="1"/>
  <c r="K55" i="22"/>
  <c r="J55" i="22"/>
  <c r="I55" i="22"/>
  <c r="H55" i="22"/>
  <c r="G55" i="22"/>
  <c r="F55" i="22"/>
  <c r="C55" i="22"/>
  <c r="B55" i="22"/>
  <c r="T54" i="22"/>
  <c r="S54" i="22"/>
  <c r="R54" i="22"/>
  <c r="Q54" i="22"/>
  <c r="U54" i="22" s="1"/>
  <c r="P54" i="22"/>
  <c r="E54" i="22"/>
  <c r="U53" i="22"/>
  <c r="T53" i="22"/>
  <c r="S53" i="22"/>
  <c r="R53" i="22"/>
  <c r="Q53" i="22"/>
  <c r="P53" i="22"/>
  <c r="E53" i="22"/>
  <c r="T52" i="22"/>
  <c r="S52" i="22"/>
  <c r="R52" i="22"/>
  <c r="Q52" i="22"/>
  <c r="P52" i="22"/>
  <c r="E52" i="22"/>
  <c r="U52" i="22" s="1"/>
  <c r="S51" i="22"/>
  <c r="R51" i="22"/>
  <c r="Q51" i="22"/>
  <c r="P51" i="22"/>
  <c r="E51" i="22"/>
  <c r="S50" i="22"/>
  <c r="R50" i="22"/>
  <c r="Q50" i="22"/>
  <c r="P50" i="22"/>
  <c r="E50" i="22"/>
  <c r="T50" i="22" s="1"/>
  <c r="S49" i="22"/>
  <c r="R49" i="22"/>
  <c r="Q49" i="22"/>
  <c r="P49" i="22"/>
  <c r="E49" i="22"/>
  <c r="T49" i="22" s="1"/>
  <c r="S48" i="22"/>
  <c r="R48" i="22"/>
  <c r="Q48" i="22"/>
  <c r="P48" i="22"/>
  <c r="E48" i="22"/>
  <c r="U48" i="22" s="1"/>
  <c r="S47" i="22"/>
  <c r="R47" i="22"/>
  <c r="Q47" i="22"/>
  <c r="P47" i="22"/>
  <c r="E47" i="22"/>
  <c r="U47" i="22" s="1"/>
  <c r="U46" i="22"/>
  <c r="T46" i="22"/>
  <c r="S46" i="22"/>
  <c r="R46" i="22"/>
  <c r="Q46" i="22"/>
  <c r="P46" i="22"/>
  <c r="E46" i="22"/>
  <c r="U45" i="22"/>
  <c r="T45" i="22"/>
  <c r="S45" i="22"/>
  <c r="R45" i="22"/>
  <c r="Q45" i="22"/>
  <c r="P45" i="22"/>
  <c r="E45" i="22"/>
  <c r="T44" i="22"/>
  <c r="S44" i="22"/>
  <c r="R44" i="22"/>
  <c r="Q44" i="22"/>
  <c r="P44" i="22"/>
  <c r="E44" i="22"/>
  <c r="U44" i="22" s="1"/>
  <c r="O42" i="22"/>
  <c r="N42" i="22"/>
  <c r="M42" i="22"/>
  <c r="L42" i="22"/>
  <c r="R42" i="22" s="1"/>
  <c r="K42" i="22"/>
  <c r="J42" i="22"/>
  <c r="I42" i="22"/>
  <c r="H42" i="22"/>
  <c r="G42" i="22"/>
  <c r="F42" i="22"/>
  <c r="C42" i="22"/>
  <c r="E42" i="22" s="1"/>
  <c r="B42" i="22"/>
  <c r="T41" i="22"/>
  <c r="S41" i="22"/>
  <c r="R41" i="22"/>
  <c r="Q41" i="22"/>
  <c r="P41" i="22"/>
  <c r="E41" i="22"/>
  <c r="U41" i="22" s="1"/>
  <c r="S40" i="22"/>
  <c r="R40" i="22"/>
  <c r="Q40" i="22"/>
  <c r="P40" i="22"/>
  <c r="E40" i="22"/>
  <c r="S39" i="22"/>
  <c r="R39" i="22"/>
  <c r="Q39" i="22"/>
  <c r="P39" i="22"/>
  <c r="E39" i="22"/>
  <c r="T39" i="22" s="1"/>
  <c r="U38" i="22"/>
  <c r="T38" i="22"/>
  <c r="S38" i="22"/>
  <c r="R38" i="22"/>
  <c r="Q38" i="22"/>
  <c r="P38" i="22"/>
  <c r="E38" i="22"/>
  <c r="T37" i="22"/>
  <c r="S37" i="22"/>
  <c r="R37" i="22"/>
  <c r="Q37" i="22"/>
  <c r="P37" i="22"/>
  <c r="E37" i="22"/>
  <c r="U37" i="22" s="1"/>
  <c r="R35" i="22"/>
  <c r="O35" i="22"/>
  <c r="N35" i="22"/>
  <c r="M35" i="22"/>
  <c r="S35" i="22" s="1"/>
  <c r="L35" i="22"/>
  <c r="K35" i="22"/>
  <c r="J35" i="22"/>
  <c r="I35" i="22"/>
  <c r="Q35" i="22" s="1"/>
  <c r="H35" i="22"/>
  <c r="P35" i="22" s="1"/>
  <c r="G35" i="22"/>
  <c r="F35" i="22"/>
  <c r="C35" i="22"/>
  <c r="E35" i="22" s="1"/>
  <c r="B35" i="22"/>
  <c r="U34" i="22"/>
  <c r="T34" i="22"/>
  <c r="S34" i="22"/>
  <c r="R34" i="22"/>
  <c r="Q34" i="22"/>
  <c r="P34" i="22"/>
  <c r="E34" i="22"/>
  <c r="O32" i="22"/>
  <c r="N32" i="22"/>
  <c r="M32" i="22"/>
  <c r="S32" i="22" s="1"/>
  <c r="L32" i="22"/>
  <c r="R32" i="22" s="1"/>
  <c r="K32" i="22"/>
  <c r="J32" i="22"/>
  <c r="I32" i="22"/>
  <c r="H32" i="22"/>
  <c r="G32" i="22"/>
  <c r="F32" i="22"/>
  <c r="E32" i="22"/>
  <c r="C32" i="22"/>
  <c r="B32" i="22"/>
  <c r="U31" i="22"/>
  <c r="T31" i="22"/>
  <c r="S31" i="22"/>
  <c r="R31" i="22"/>
  <c r="Q31" i="22"/>
  <c r="P31" i="22"/>
  <c r="E31" i="22"/>
  <c r="T30" i="22"/>
  <c r="S30" i="22"/>
  <c r="R30" i="22"/>
  <c r="Q30" i="22"/>
  <c r="P30" i="22"/>
  <c r="E30" i="22"/>
  <c r="U30" i="22" s="1"/>
  <c r="U29" i="22"/>
  <c r="T29" i="22"/>
  <c r="S29" i="22"/>
  <c r="R29" i="22"/>
  <c r="Q29" i="22"/>
  <c r="P29" i="22"/>
  <c r="E29" i="22"/>
  <c r="U28" i="22"/>
  <c r="T28" i="22"/>
  <c r="S28" i="22"/>
  <c r="R28" i="22"/>
  <c r="Q28" i="22"/>
  <c r="P28" i="22"/>
  <c r="E28" i="22"/>
  <c r="V26" i="22"/>
  <c r="O26" i="22"/>
  <c r="S26" i="22" s="1"/>
  <c r="N26" i="22"/>
  <c r="M26" i="22"/>
  <c r="L26" i="22"/>
  <c r="R26" i="22" s="1"/>
  <c r="K26" i="22"/>
  <c r="J26" i="22"/>
  <c r="I26" i="22"/>
  <c r="H26" i="22"/>
  <c r="G26" i="22"/>
  <c r="F26" i="22"/>
  <c r="C26" i="22"/>
  <c r="B26" i="22"/>
  <c r="E26" i="22" s="1"/>
  <c r="S25" i="22"/>
  <c r="R25" i="22"/>
  <c r="Q25" i="22"/>
  <c r="P25" i="22"/>
  <c r="E25" i="22"/>
  <c r="U25" i="22" s="1"/>
  <c r="S24" i="22"/>
  <c r="R24" i="22"/>
  <c r="Q24" i="22"/>
  <c r="P24" i="22"/>
  <c r="E24" i="22"/>
  <c r="T24" i="22" s="1"/>
  <c r="S23" i="22"/>
  <c r="R23" i="22"/>
  <c r="Q23" i="22"/>
  <c r="P23" i="22"/>
  <c r="T23" i="22" s="1"/>
  <c r="E23" i="22"/>
  <c r="U23" i="22" s="1"/>
  <c r="S22" i="22"/>
  <c r="R22" i="22"/>
  <c r="Q22" i="22"/>
  <c r="P22" i="22"/>
  <c r="E22" i="22"/>
  <c r="S21" i="22"/>
  <c r="R21" i="22"/>
  <c r="Q21" i="22"/>
  <c r="P21" i="22"/>
  <c r="E21" i="22"/>
  <c r="T21" i="22" s="1"/>
  <c r="U20" i="22"/>
  <c r="T20" i="22"/>
  <c r="S20" i="22"/>
  <c r="R20" i="22"/>
  <c r="Q20" i="22"/>
  <c r="P20" i="22"/>
  <c r="E20" i="22"/>
  <c r="U19" i="22"/>
  <c r="S19" i="22"/>
  <c r="R19" i="22"/>
  <c r="Q19" i="22"/>
  <c r="P19" i="22"/>
  <c r="E19" i="22"/>
  <c r="T19" i="22" s="1"/>
  <c r="R17" i="22"/>
  <c r="O17" i="22"/>
  <c r="N17" i="22"/>
  <c r="M17" i="22"/>
  <c r="S17" i="22" s="1"/>
  <c r="L17" i="22"/>
  <c r="K17" i="22"/>
  <c r="J17" i="22"/>
  <c r="I17" i="22"/>
  <c r="Q17" i="22" s="1"/>
  <c r="H17" i="22"/>
  <c r="P17" i="22" s="1"/>
  <c r="G17" i="22"/>
  <c r="F17" i="22"/>
  <c r="E17" i="22"/>
  <c r="C17" i="22"/>
  <c r="B17" i="22"/>
  <c r="U16" i="22"/>
  <c r="T16" i="22"/>
  <c r="S16" i="22"/>
  <c r="R16" i="22"/>
  <c r="Q16" i="22"/>
  <c r="P16" i="22"/>
  <c r="E16" i="22"/>
  <c r="T15" i="22"/>
  <c r="S15" i="22"/>
  <c r="R15" i="22"/>
  <c r="Q15" i="22"/>
  <c r="P15" i="22"/>
  <c r="E15" i="22"/>
  <c r="U15" i="22" s="1"/>
  <c r="U14" i="22"/>
  <c r="T14" i="22"/>
  <c r="S14" i="22"/>
  <c r="R14" i="22"/>
  <c r="Q14" i="22"/>
  <c r="P14" i="22"/>
  <c r="E14" i="22"/>
  <c r="U13" i="22"/>
  <c r="T13" i="22"/>
  <c r="S13" i="22"/>
  <c r="R13" i="22"/>
  <c r="Q13" i="22"/>
  <c r="P13" i="22"/>
  <c r="E13" i="22"/>
  <c r="T12" i="22"/>
  <c r="S12" i="22"/>
  <c r="R12" i="22"/>
  <c r="Q12" i="22"/>
  <c r="P12" i="22"/>
  <c r="E12" i="22"/>
  <c r="U12" i="22" s="1"/>
  <c r="S11" i="22"/>
  <c r="R11" i="22"/>
  <c r="Q11" i="22"/>
  <c r="P11" i="22"/>
  <c r="E11" i="22"/>
  <c r="S10" i="22"/>
  <c r="R10" i="22"/>
  <c r="Q10" i="22"/>
  <c r="P10" i="22"/>
  <c r="E10" i="22"/>
  <c r="T10" i="22" s="1"/>
  <c r="U9" i="22"/>
  <c r="T9" i="22"/>
  <c r="S9" i="22"/>
  <c r="R9" i="22"/>
  <c r="Q9" i="22"/>
  <c r="P9" i="22"/>
  <c r="E9" i="22"/>
  <c r="S96" i="21"/>
  <c r="R96" i="21"/>
  <c r="Q96" i="21"/>
  <c r="P96" i="21"/>
  <c r="E96" i="21"/>
  <c r="T96" i="21" s="1"/>
  <c r="S95" i="21"/>
  <c r="R95" i="21"/>
  <c r="Q95" i="21"/>
  <c r="P95" i="21"/>
  <c r="E95" i="21"/>
  <c r="U95" i="21" s="1"/>
  <c r="U94" i="21"/>
  <c r="T94" i="21"/>
  <c r="S94" i="21"/>
  <c r="R94" i="21"/>
  <c r="Q94" i="21"/>
  <c r="P94" i="21"/>
  <c r="E94" i="21"/>
  <c r="U93" i="21"/>
  <c r="T93" i="21"/>
  <c r="S93" i="21"/>
  <c r="R93" i="21"/>
  <c r="Q93" i="21"/>
  <c r="P93" i="21"/>
  <c r="E93" i="21"/>
  <c r="S92" i="21"/>
  <c r="R92" i="21"/>
  <c r="Q92" i="21"/>
  <c r="P92" i="21"/>
  <c r="E92" i="21"/>
  <c r="U92" i="21" s="1"/>
  <c r="S91" i="21"/>
  <c r="R91" i="21"/>
  <c r="Q91" i="21"/>
  <c r="P91" i="21"/>
  <c r="E91" i="21"/>
  <c r="U90" i="21"/>
  <c r="S90" i="21"/>
  <c r="R90" i="21"/>
  <c r="Q90" i="21"/>
  <c r="P90" i="21"/>
  <c r="E90" i="21"/>
  <c r="T90" i="21" s="1"/>
  <c r="U89" i="21"/>
  <c r="T89" i="21"/>
  <c r="S89" i="21"/>
  <c r="R89" i="21"/>
  <c r="Q89" i="21"/>
  <c r="P89" i="21"/>
  <c r="E89" i="21"/>
  <c r="U88" i="21"/>
  <c r="T88" i="21"/>
  <c r="S88" i="21"/>
  <c r="R88" i="21"/>
  <c r="Q88" i="21"/>
  <c r="P88" i="21"/>
  <c r="P87" i="21" s="1"/>
  <c r="E88" i="21"/>
  <c r="O75" i="21"/>
  <c r="N75" i="21"/>
  <c r="M75" i="21"/>
  <c r="S75" i="21" s="1"/>
  <c r="L75" i="21"/>
  <c r="K75" i="21"/>
  <c r="J75" i="21"/>
  <c r="I75" i="21"/>
  <c r="H75" i="21"/>
  <c r="G75" i="21"/>
  <c r="F75" i="21"/>
  <c r="C75" i="21"/>
  <c r="B75" i="21"/>
  <c r="S74" i="21"/>
  <c r="Q74" i="21"/>
  <c r="O74" i="21"/>
  <c r="N74" i="21"/>
  <c r="R74" i="21" s="1"/>
  <c r="M74" i="21"/>
  <c r="L74" i="21"/>
  <c r="K74" i="21"/>
  <c r="J74" i="21"/>
  <c r="I74" i="21"/>
  <c r="H74" i="21"/>
  <c r="G74" i="21"/>
  <c r="F74" i="21"/>
  <c r="E74" i="21"/>
  <c r="C74" i="21"/>
  <c r="B74" i="21"/>
  <c r="S73" i="21"/>
  <c r="O73" i="21"/>
  <c r="N73" i="21"/>
  <c r="M73" i="21"/>
  <c r="L73" i="21"/>
  <c r="R73" i="21" s="1"/>
  <c r="K73" i="21"/>
  <c r="J73" i="21"/>
  <c r="I73" i="21"/>
  <c r="Q73" i="21" s="1"/>
  <c r="H73" i="21"/>
  <c r="G73" i="21"/>
  <c r="F73" i="21"/>
  <c r="C73" i="21"/>
  <c r="B73" i="21"/>
  <c r="U72" i="21"/>
  <c r="S72" i="21"/>
  <c r="R72" i="21"/>
  <c r="Q72" i="21"/>
  <c r="P72" i="21"/>
  <c r="E72" i="21"/>
  <c r="T72" i="21" s="1"/>
  <c r="T71" i="21"/>
  <c r="S71" i="21"/>
  <c r="R71" i="21"/>
  <c r="Q71" i="21"/>
  <c r="U71" i="21" s="1"/>
  <c r="P71" i="21"/>
  <c r="E71" i="21"/>
  <c r="R69" i="21"/>
  <c r="O69" i="21"/>
  <c r="N69" i="21"/>
  <c r="M69" i="21"/>
  <c r="L69" i="21"/>
  <c r="K69" i="21"/>
  <c r="J69" i="21"/>
  <c r="I69" i="21"/>
  <c r="H69" i="21"/>
  <c r="G69" i="21"/>
  <c r="F69" i="21"/>
  <c r="C69" i="21"/>
  <c r="B69" i="21"/>
  <c r="O68" i="21"/>
  <c r="N68" i="21"/>
  <c r="M68" i="21"/>
  <c r="S68" i="21" s="1"/>
  <c r="L68" i="21"/>
  <c r="R68" i="21" s="1"/>
  <c r="K68" i="21"/>
  <c r="J68" i="21"/>
  <c r="I68" i="21"/>
  <c r="H68" i="21"/>
  <c r="G68" i="21"/>
  <c r="F68" i="21"/>
  <c r="C68" i="21"/>
  <c r="B68" i="21"/>
  <c r="E68" i="21" s="1"/>
  <c r="S67" i="21"/>
  <c r="R67" i="21"/>
  <c r="Q67" i="21"/>
  <c r="P67" i="21"/>
  <c r="E67" i="21"/>
  <c r="T67" i="21" s="1"/>
  <c r="U66" i="21"/>
  <c r="T66" i="21"/>
  <c r="S66" i="21"/>
  <c r="R66" i="21"/>
  <c r="Q66" i="21"/>
  <c r="P66" i="21"/>
  <c r="E66" i="21"/>
  <c r="S65" i="21"/>
  <c r="R65" i="21"/>
  <c r="Q65" i="21"/>
  <c r="P65" i="21"/>
  <c r="E65" i="21"/>
  <c r="T65" i="21" s="1"/>
  <c r="S64" i="21"/>
  <c r="R64" i="21"/>
  <c r="Q64" i="21"/>
  <c r="P64" i="21"/>
  <c r="E64" i="21"/>
  <c r="U64" i="21" s="1"/>
  <c r="U63" i="21"/>
  <c r="T63" i="21"/>
  <c r="S63" i="21"/>
  <c r="R63" i="21"/>
  <c r="Q63" i="21"/>
  <c r="P63" i="21"/>
  <c r="E63" i="21"/>
  <c r="S61" i="21"/>
  <c r="O61" i="21"/>
  <c r="N61" i="21"/>
  <c r="M61" i="21"/>
  <c r="L61" i="21"/>
  <c r="R61" i="21" s="1"/>
  <c r="K61" i="21"/>
  <c r="J61" i="21"/>
  <c r="I61" i="21"/>
  <c r="Q61" i="21" s="1"/>
  <c r="H61" i="21"/>
  <c r="C61" i="21"/>
  <c r="B61" i="21"/>
  <c r="T60" i="21"/>
  <c r="S60" i="21"/>
  <c r="R60" i="21"/>
  <c r="Q60" i="21"/>
  <c r="P60" i="21"/>
  <c r="E60" i="21"/>
  <c r="U60" i="21" s="1"/>
  <c r="S59" i="21"/>
  <c r="R59" i="21"/>
  <c r="Q59" i="21"/>
  <c r="P59" i="21"/>
  <c r="E59" i="21"/>
  <c r="S58" i="21"/>
  <c r="R58" i="21"/>
  <c r="Q58" i="21"/>
  <c r="P58" i="21"/>
  <c r="E58" i="21"/>
  <c r="T58" i="21" s="1"/>
  <c r="S57" i="21"/>
  <c r="R57" i="21"/>
  <c r="Q57" i="21"/>
  <c r="P57" i="21"/>
  <c r="E57" i="21"/>
  <c r="U57" i="21" s="1"/>
  <c r="S55" i="21"/>
  <c r="O55" i="21"/>
  <c r="N55" i="21"/>
  <c r="M55" i="21"/>
  <c r="L55" i="21"/>
  <c r="K55" i="21"/>
  <c r="J55" i="21"/>
  <c r="I55" i="21"/>
  <c r="H55" i="21"/>
  <c r="G55" i="21"/>
  <c r="F55" i="21"/>
  <c r="C55" i="21"/>
  <c r="B55" i="21"/>
  <c r="E55" i="21" s="1"/>
  <c r="U54" i="21"/>
  <c r="T54" i="21"/>
  <c r="S54" i="21"/>
  <c r="R54" i="21"/>
  <c r="Q54" i="21"/>
  <c r="P54" i="21"/>
  <c r="E54" i="21"/>
  <c r="T53" i="21"/>
  <c r="S53" i="21"/>
  <c r="R53" i="21"/>
  <c r="Q53" i="21"/>
  <c r="P53" i="21"/>
  <c r="E53" i="21"/>
  <c r="U53" i="21" s="1"/>
  <c r="S52" i="21"/>
  <c r="R52" i="21"/>
  <c r="Q52" i="21"/>
  <c r="P52" i="21"/>
  <c r="E52" i="21"/>
  <c r="U52" i="21" s="1"/>
  <c r="U51" i="21"/>
  <c r="S51" i="21"/>
  <c r="R51" i="21"/>
  <c r="Q51" i="21"/>
  <c r="P51" i="21"/>
  <c r="E51" i="21"/>
  <c r="T51" i="21" s="1"/>
  <c r="T50" i="21"/>
  <c r="S50" i="21"/>
  <c r="R50" i="21"/>
  <c r="Q50" i="21"/>
  <c r="P50" i="21"/>
  <c r="E50" i="21"/>
  <c r="U50" i="21" s="1"/>
  <c r="T49" i="21"/>
  <c r="S49" i="21"/>
  <c r="R49" i="21"/>
  <c r="Q49" i="21"/>
  <c r="P49" i="21"/>
  <c r="E49" i="21"/>
  <c r="U49" i="21" s="1"/>
  <c r="S48" i="21"/>
  <c r="R48" i="21"/>
  <c r="Q48" i="21"/>
  <c r="P48" i="21"/>
  <c r="E48" i="21"/>
  <c r="S47" i="21"/>
  <c r="R47" i="21"/>
  <c r="Q47" i="21"/>
  <c r="P47" i="21"/>
  <c r="E47" i="21"/>
  <c r="T47" i="21" s="1"/>
  <c r="U46" i="21"/>
  <c r="S46" i="21"/>
  <c r="R46" i="21"/>
  <c r="Q46" i="21"/>
  <c r="P46" i="21"/>
  <c r="T46" i="21" s="1"/>
  <c r="E46" i="21"/>
  <c r="S45" i="21"/>
  <c r="R45" i="21"/>
  <c r="Q45" i="21"/>
  <c r="P45" i="21"/>
  <c r="E45" i="21"/>
  <c r="U45" i="21" s="1"/>
  <c r="S44" i="21"/>
  <c r="R44" i="21"/>
  <c r="Q44" i="21"/>
  <c r="P44" i="21"/>
  <c r="E44" i="21"/>
  <c r="U44" i="21" s="1"/>
  <c r="O42" i="21"/>
  <c r="N42" i="21"/>
  <c r="M42" i="21"/>
  <c r="L42" i="21"/>
  <c r="K42" i="21"/>
  <c r="J42" i="21"/>
  <c r="I42" i="21"/>
  <c r="H42" i="21"/>
  <c r="G42" i="21"/>
  <c r="F42" i="21"/>
  <c r="C42" i="21"/>
  <c r="B42" i="21"/>
  <c r="T41" i="21"/>
  <c r="S41" i="21"/>
  <c r="R41" i="21"/>
  <c r="Q41" i="21"/>
  <c r="P41" i="21"/>
  <c r="E41" i="21"/>
  <c r="U41" i="21" s="1"/>
  <c r="T40" i="21"/>
  <c r="S40" i="21"/>
  <c r="R40" i="21"/>
  <c r="Q40" i="21"/>
  <c r="U40" i="21" s="1"/>
  <c r="P40" i="21"/>
  <c r="E40" i="21"/>
  <c r="U39" i="21"/>
  <c r="T39" i="21"/>
  <c r="S39" i="21"/>
  <c r="R39" i="21"/>
  <c r="Q39" i="21"/>
  <c r="P39" i="21"/>
  <c r="E39" i="21"/>
  <c r="S38" i="21"/>
  <c r="R38" i="21"/>
  <c r="Q38" i="21"/>
  <c r="P38" i="21"/>
  <c r="T38" i="21" s="1"/>
  <c r="E38" i="21"/>
  <c r="S37" i="21"/>
  <c r="R37" i="21"/>
  <c r="Q37" i="21"/>
  <c r="P37" i="21"/>
  <c r="E37" i="21"/>
  <c r="S35" i="21"/>
  <c r="O35" i="21"/>
  <c r="N35" i="21"/>
  <c r="M35" i="21"/>
  <c r="L35" i="21"/>
  <c r="R35" i="21" s="1"/>
  <c r="K35" i="21"/>
  <c r="J35" i="21"/>
  <c r="I35" i="21"/>
  <c r="H35" i="21"/>
  <c r="P35" i="21" s="1"/>
  <c r="G35" i="21"/>
  <c r="F35" i="21"/>
  <c r="C35" i="21"/>
  <c r="B35" i="21"/>
  <c r="E35" i="21" s="1"/>
  <c r="S34" i="21"/>
  <c r="R34" i="21"/>
  <c r="Q34" i="21"/>
  <c r="P34" i="21"/>
  <c r="E34" i="21"/>
  <c r="O32" i="21"/>
  <c r="N32" i="21"/>
  <c r="M32" i="21"/>
  <c r="S32" i="21" s="1"/>
  <c r="L32" i="21"/>
  <c r="R32" i="21" s="1"/>
  <c r="K32" i="21"/>
  <c r="J32" i="21"/>
  <c r="I32" i="21"/>
  <c r="H32" i="21"/>
  <c r="P32" i="21" s="1"/>
  <c r="G32" i="21"/>
  <c r="F32" i="21"/>
  <c r="C32" i="21"/>
  <c r="B32" i="21"/>
  <c r="S31" i="21"/>
  <c r="R31" i="21"/>
  <c r="Q31" i="21"/>
  <c r="P31" i="21"/>
  <c r="E31" i="21"/>
  <c r="S30" i="21"/>
  <c r="R30" i="21"/>
  <c r="Q30" i="21"/>
  <c r="P30" i="21"/>
  <c r="E30" i="21"/>
  <c r="T30" i="21" s="1"/>
  <c r="U29" i="21"/>
  <c r="T29" i="21"/>
  <c r="S29" i="21"/>
  <c r="R29" i="21"/>
  <c r="Q29" i="21"/>
  <c r="P29" i="21"/>
  <c r="E29" i="21"/>
  <c r="S28" i="21"/>
  <c r="R28" i="21"/>
  <c r="Q28" i="21"/>
  <c r="P28" i="21"/>
  <c r="E28" i="21"/>
  <c r="U28" i="21" s="1"/>
  <c r="O26" i="21"/>
  <c r="N26" i="21"/>
  <c r="M26" i="21"/>
  <c r="S26" i="21" s="1"/>
  <c r="L26" i="21"/>
  <c r="R26" i="21" s="1"/>
  <c r="K26" i="21"/>
  <c r="J26" i="21"/>
  <c r="I26" i="21"/>
  <c r="H26" i="21"/>
  <c r="G26" i="21"/>
  <c r="F26" i="21"/>
  <c r="C26" i="21"/>
  <c r="B26" i="21"/>
  <c r="E26" i="21" s="1"/>
  <c r="S25" i="21"/>
  <c r="R25" i="21"/>
  <c r="Q25" i="21"/>
  <c r="P25" i="21"/>
  <c r="E25" i="21"/>
  <c r="U25" i="21" s="1"/>
  <c r="U24" i="21"/>
  <c r="T24" i="21"/>
  <c r="S24" i="21"/>
  <c r="R24" i="21"/>
  <c r="Q24" i="21"/>
  <c r="P24" i="21"/>
  <c r="E24" i="21"/>
  <c r="U23" i="21"/>
  <c r="T23" i="21"/>
  <c r="S23" i="21"/>
  <c r="R23" i="21"/>
  <c r="Q23" i="21"/>
  <c r="P23" i="21"/>
  <c r="E23" i="21"/>
  <c r="U22" i="21"/>
  <c r="T22" i="21"/>
  <c r="S22" i="21"/>
  <c r="R22" i="21"/>
  <c r="Q22" i="21"/>
  <c r="P22" i="21"/>
  <c r="E22" i="21"/>
  <c r="T21" i="21"/>
  <c r="S21" i="21"/>
  <c r="R21" i="21"/>
  <c r="Q21" i="21"/>
  <c r="P21" i="21"/>
  <c r="E21" i="21"/>
  <c r="U21" i="21" s="1"/>
  <c r="S20" i="21"/>
  <c r="R20" i="21"/>
  <c r="Q20" i="21"/>
  <c r="P20" i="21"/>
  <c r="E20" i="21"/>
  <c r="S19" i="21"/>
  <c r="R19" i="21"/>
  <c r="Q19" i="21"/>
  <c r="P19" i="21"/>
  <c r="E19" i="21"/>
  <c r="T19" i="21" s="1"/>
  <c r="R17" i="21"/>
  <c r="O17" i="21"/>
  <c r="N17" i="21"/>
  <c r="M17" i="21"/>
  <c r="S17" i="21" s="1"/>
  <c r="L17" i="21"/>
  <c r="K17" i="21"/>
  <c r="J17" i="21"/>
  <c r="I17" i="21"/>
  <c r="H17" i="21"/>
  <c r="G17" i="21"/>
  <c r="F17" i="21"/>
  <c r="C17" i="21"/>
  <c r="E17" i="21" s="1"/>
  <c r="B17" i="21"/>
  <c r="U16" i="21"/>
  <c r="S16" i="21"/>
  <c r="R16" i="21"/>
  <c r="Q16" i="21"/>
  <c r="P16" i="21"/>
  <c r="E16" i="21"/>
  <c r="T16" i="21" s="1"/>
  <c r="U15" i="21"/>
  <c r="S15" i="21"/>
  <c r="R15" i="21"/>
  <c r="Q15" i="21"/>
  <c r="P15" i="21"/>
  <c r="E15" i="21"/>
  <c r="T15" i="21" s="1"/>
  <c r="U14" i="21"/>
  <c r="T14" i="21"/>
  <c r="S14" i="21"/>
  <c r="R14" i="21"/>
  <c r="Q14" i="21"/>
  <c r="P14" i="21"/>
  <c r="E14" i="21"/>
  <c r="S13" i="21"/>
  <c r="R13" i="21"/>
  <c r="Q13" i="21"/>
  <c r="P13" i="21"/>
  <c r="E13" i="21"/>
  <c r="U13" i="21" s="1"/>
  <c r="U12" i="21"/>
  <c r="T12" i="21"/>
  <c r="S12" i="21"/>
  <c r="R12" i="21"/>
  <c r="Q12" i="21"/>
  <c r="P12" i="21"/>
  <c r="E12" i="21"/>
  <c r="U11" i="21"/>
  <c r="T11" i="21"/>
  <c r="S11" i="21"/>
  <c r="R11" i="21"/>
  <c r="Q11" i="21"/>
  <c r="P11" i="21"/>
  <c r="E11" i="21"/>
  <c r="S10" i="21"/>
  <c r="R10" i="21"/>
  <c r="Q10" i="21"/>
  <c r="P10" i="21"/>
  <c r="E10" i="21"/>
  <c r="U10" i="21" s="1"/>
  <c r="S9" i="21"/>
  <c r="R9" i="21"/>
  <c r="Q9" i="21"/>
  <c r="P9" i="21"/>
  <c r="E9" i="21"/>
  <c r="T9" i="21" s="1"/>
  <c r="S96" i="20"/>
  <c r="R96" i="20"/>
  <c r="Q96" i="20"/>
  <c r="P96" i="20"/>
  <c r="E96" i="20"/>
  <c r="T96" i="20" s="1"/>
  <c r="U95" i="20"/>
  <c r="T95" i="20"/>
  <c r="S95" i="20"/>
  <c r="R95" i="20"/>
  <c r="Q95" i="20"/>
  <c r="P95" i="20"/>
  <c r="E95" i="20"/>
  <c r="S94" i="20"/>
  <c r="R94" i="20"/>
  <c r="Q94" i="20"/>
  <c r="P94" i="20"/>
  <c r="E94" i="20"/>
  <c r="U94" i="20" s="1"/>
  <c r="T93" i="20"/>
  <c r="S93" i="20"/>
  <c r="R93" i="20"/>
  <c r="Q93" i="20"/>
  <c r="P93" i="20"/>
  <c r="E93" i="20"/>
  <c r="U93" i="20" s="1"/>
  <c r="U92" i="20"/>
  <c r="S92" i="20"/>
  <c r="R92" i="20"/>
  <c r="Q92" i="20"/>
  <c r="P92" i="20"/>
  <c r="E92" i="20"/>
  <c r="T92" i="20" s="1"/>
  <c r="U91" i="20"/>
  <c r="T91" i="20"/>
  <c r="S91" i="20"/>
  <c r="R91" i="20"/>
  <c r="Q91" i="20"/>
  <c r="P91" i="20"/>
  <c r="E91" i="20"/>
  <c r="U90" i="20"/>
  <c r="S90" i="20"/>
  <c r="R90" i="20"/>
  <c r="Q90" i="20"/>
  <c r="P90" i="20"/>
  <c r="E90" i="20"/>
  <c r="T90" i="20" s="1"/>
  <c r="S89" i="20"/>
  <c r="R89" i="20"/>
  <c r="Q89" i="20"/>
  <c r="P89" i="20"/>
  <c r="E89" i="20"/>
  <c r="U89" i="20" s="1"/>
  <c r="S88" i="20"/>
  <c r="R88" i="20"/>
  <c r="Q88" i="20"/>
  <c r="P88" i="20"/>
  <c r="E88" i="20"/>
  <c r="V75" i="20"/>
  <c r="O75" i="20"/>
  <c r="N75" i="20"/>
  <c r="M75" i="20"/>
  <c r="L75" i="20"/>
  <c r="K75" i="20"/>
  <c r="J75" i="20"/>
  <c r="I75" i="20"/>
  <c r="H75" i="20"/>
  <c r="G75" i="20"/>
  <c r="F75" i="20"/>
  <c r="C75" i="20"/>
  <c r="B75" i="20"/>
  <c r="O74" i="20"/>
  <c r="N74" i="20"/>
  <c r="M74" i="20"/>
  <c r="L74" i="20"/>
  <c r="R74" i="20" s="1"/>
  <c r="K74" i="20"/>
  <c r="J74" i="20"/>
  <c r="I74" i="20"/>
  <c r="Q74" i="20" s="1"/>
  <c r="H74" i="20"/>
  <c r="P74" i="20" s="1"/>
  <c r="G74" i="20"/>
  <c r="F74" i="20"/>
  <c r="C74" i="20"/>
  <c r="E74" i="20" s="1"/>
  <c r="B74" i="20"/>
  <c r="O73" i="20"/>
  <c r="N73" i="20"/>
  <c r="R73" i="20" s="1"/>
  <c r="M73" i="20"/>
  <c r="S73" i="20" s="1"/>
  <c r="L73" i="20"/>
  <c r="K73" i="20"/>
  <c r="J73" i="20"/>
  <c r="I73" i="20"/>
  <c r="Q73" i="20" s="1"/>
  <c r="H73" i="20"/>
  <c r="P73" i="20" s="1"/>
  <c r="G73" i="20"/>
  <c r="F73" i="20"/>
  <c r="E73" i="20"/>
  <c r="C73" i="20"/>
  <c r="B73" i="20"/>
  <c r="U72" i="20"/>
  <c r="T72" i="20"/>
  <c r="S72" i="20"/>
  <c r="R72" i="20"/>
  <c r="Q72" i="20"/>
  <c r="P72" i="20"/>
  <c r="E72" i="20"/>
  <c r="S71" i="20"/>
  <c r="R71" i="20"/>
  <c r="Q71" i="20"/>
  <c r="P71" i="20"/>
  <c r="E71" i="20"/>
  <c r="V69" i="20"/>
  <c r="O69" i="20"/>
  <c r="N69" i="20"/>
  <c r="M69" i="20"/>
  <c r="L69" i="20"/>
  <c r="K69" i="20"/>
  <c r="J69" i="20"/>
  <c r="I69" i="20"/>
  <c r="H69" i="20"/>
  <c r="G69" i="20"/>
  <c r="F69" i="20"/>
  <c r="C69" i="20"/>
  <c r="B69" i="20"/>
  <c r="O68" i="20"/>
  <c r="N68" i="20"/>
  <c r="M68" i="20"/>
  <c r="S68" i="20" s="1"/>
  <c r="L68" i="20"/>
  <c r="R68" i="20" s="1"/>
  <c r="K68" i="20"/>
  <c r="J68" i="20"/>
  <c r="I68" i="20"/>
  <c r="H68" i="20"/>
  <c r="G68" i="20"/>
  <c r="F68" i="20"/>
  <c r="C68" i="20"/>
  <c r="B68" i="20"/>
  <c r="E68" i="20" s="1"/>
  <c r="U67" i="20"/>
  <c r="T67" i="20"/>
  <c r="S67" i="20"/>
  <c r="R67" i="20"/>
  <c r="Q67" i="20"/>
  <c r="P67" i="20"/>
  <c r="E67" i="20"/>
  <c r="U66" i="20"/>
  <c r="T66" i="20"/>
  <c r="S66" i="20"/>
  <c r="R66" i="20"/>
  <c r="Q66" i="20"/>
  <c r="P66" i="20"/>
  <c r="E66" i="20"/>
  <c r="T65" i="20"/>
  <c r="S65" i="20"/>
  <c r="R65" i="20"/>
  <c r="Q65" i="20"/>
  <c r="P65" i="20"/>
  <c r="E65" i="20"/>
  <c r="U65" i="20" s="1"/>
  <c r="T64" i="20"/>
  <c r="S64" i="20"/>
  <c r="R64" i="20"/>
  <c r="Q64" i="20"/>
  <c r="P64" i="20"/>
  <c r="E64" i="20"/>
  <c r="U64" i="20" s="1"/>
  <c r="S63" i="20"/>
  <c r="R63" i="20"/>
  <c r="Q63" i="20"/>
  <c r="P63" i="20"/>
  <c r="E63" i="20"/>
  <c r="U63" i="20" s="1"/>
  <c r="O61" i="20"/>
  <c r="N61" i="20"/>
  <c r="M61" i="20"/>
  <c r="S61" i="20" s="1"/>
  <c r="L61" i="20"/>
  <c r="R61" i="20" s="1"/>
  <c r="K61" i="20"/>
  <c r="J61" i="20"/>
  <c r="I61" i="20"/>
  <c r="H61" i="20"/>
  <c r="C61" i="20"/>
  <c r="B61" i="20"/>
  <c r="S60" i="20"/>
  <c r="R60" i="20"/>
  <c r="Q60" i="20"/>
  <c r="P60" i="20"/>
  <c r="E60" i="20"/>
  <c r="U60" i="20" s="1"/>
  <c r="S59" i="20"/>
  <c r="R59" i="20"/>
  <c r="Q59" i="20"/>
  <c r="P59" i="20"/>
  <c r="E59" i="20"/>
  <c r="U59" i="20" s="1"/>
  <c r="S58" i="20"/>
  <c r="R58" i="20"/>
  <c r="Q58" i="20"/>
  <c r="P58" i="20"/>
  <c r="E58" i="20"/>
  <c r="T58" i="20" s="1"/>
  <c r="U57" i="20"/>
  <c r="T57" i="20"/>
  <c r="S57" i="20"/>
  <c r="R57" i="20"/>
  <c r="Q57" i="20"/>
  <c r="P57" i="20"/>
  <c r="E57" i="20"/>
  <c r="O55" i="20"/>
  <c r="N55" i="20"/>
  <c r="M55" i="20"/>
  <c r="L55" i="20"/>
  <c r="K55" i="20"/>
  <c r="J55" i="20"/>
  <c r="I55" i="20"/>
  <c r="H55" i="20"/>
  <c r="G55" i="20"/>
  <c r="F55" i="20"/>
  <c r="C55" i="20"/>
  <c r="B55" i="20"/>
  <c r="E55" i="20" s="1"/>
  <c r="U54" i="20"/>
  <c r="T54" i="20"/>
  <c r="S54" i="20"/>
  <c r="R54" i="20"/>
  <c r="Q54" i="20"/>
  <c r="P54" i="20"/>
  <c r="E54" i="20"/>
  <c r="T53" i="20"/>
  <c r="S53" i="20"/>
  <c r="R53" i="20"/>
  <c r="Q53" i="20"/>
  <c r="U53" i="20" s="1"/>
  <c r="P53" i="20"/>
  <c r="E53" i="20"/>
  <c r="S52" i="20"/>
  <c r="R52" i="20"/>
  <c r="Q52" i="20"/>
  <c r="P52" i="20"/>
  <c r="E52" i="20"/>
  <c r="U52" i="20" s="1"/>
  <c r="S51" i="20"/>
  <c r="R51" i="20"/>
  <c r="Q51" i="20"/>
  <c r="P51" i="20"/>
  <c r="E51" i="20"/>
  <c r="T51" i="20" s="1"/>
  <c r="T50" i="20"/>
  <c r="S50" i="20"/>
  <c r="R50" i="20"/>
  <c r="Q50" i="20"/>
  <c r="P50" i="20"/>
  <c r="E50" i="20"/>
  <c r="U50" i="20" s="1"/>
  <c r="U49" i="20"/>
  <c r="S49" i="20"/>
  <c r="R49" i="20"/>
  <c r="Q49" i="20"/>
  <c r="P49" i="20"/>
  <c r="E49" i="20"/>
  <c r="T49" i="20" s="1"/>
  <c r="S48" i="20"/>
  <c r="R48" i="20"/>
  <c r="Q48" i="20"/>
  <c r="P48" i="20"/>
  <c r="E48" i="20"/>
  <c r="U48" i="20" s="1"/>
  <c r="U47" i="20"/>
  <c r="S47" i="20"/>
  <c r="R47" i="20"/>
  <c r="Q47" i="20"/>
  <c r="P47" i="20"/>
  <c r="E47" i="20"/>
  <c r="T47" i="20" s="1"/>
  <c r="U46" i="20"/>
  <c r="T46" i="20"/>
  <c r="S46" i="20"/>
  <c r="R46" i="20"/>
  <c r="Q46" i="20"/>
  <c r="P46" i="20"/>
  <c r="E46" i="20"/>
  <c r="S45" i="20"/>
  <c r="R45" i="20"/>
  <c r="Q45" i="20"/>
  <c r="P45" i="20"/>
  <c r="E45" i="20"/>
  <c r="U45" i="20" s="1"/>
  <c r="S44" i="20"/>
  <c r="R44" i="20"/>
  <c r="Q44" i="20"/>
  <c r="P44" i="20"/>
  <c r="E44" i="20"/>
  <c r="U44" i="20" s="1"/>
  <c r="O42" i="20"/>
  <c r="N42" i="20"/>
  <c r="M42" i="20"/>
  <c r="S42" i="20" s="1"/>
  <c r="L42" i="20"/>
  <c r="K42" i="20"/>
  <c r="J42" i="20"/>
  <c r="I42" i="20"/>
  <c r="H42" i="20"/>
  <c r="G42" i="20"/>
  <c r="F42" i="20"/>
  <c r="C42" i="20"/>
  <c r="B42" i="20"/>
  <c r="S41" i="20"/>
  <c r="R41" i="20"/>
  <c r="Q41" i="20"/>
  <c r="P41" i="20"/>
  <c r="E41" i="20"/>
  <c r="U41" i="20" s="1"/>
  <c r="S40" i="20"/>
  <c r="R40" i="20"/>
  <c r="Q40" i="20"/>
  <c r="P40" i="20"/>
  <c r="E40" i="20"/>
  <c r="T40" i="20" s="1"/>
  <c r="U39" i="20"/>
  <c r="T39" i="20"/>
  <c r="S39" i="20"/>
  <c r="R39" i="20"/>
  <c r="Q39" i="20"/>
  <c r="P39" i="20"/>
  <c r="E39" i="20"/>
  <c r="S38" i="20"/>
  <c r="R38" i="20"/>
  <c r="Q38" i="20"/>
  <c r="P38" i="20"/>
  <c r="E38" i="20"/>
  <c r="U38" i="20" s="1"/>
  <c r="S37" i="20"/>
  <c r="R37" i="20"/>
  <c r="Q37" i="20"/>
  <c r="P37" i="20"/>
  <c r="T37" i="20" s="1"/>
  <c r="E37" i="20"/>
  <c r="U37" i="20" s="1"/>
  <c r="O35" i="20"/>
  <c r="N35" i="20"/>
  <c r="M35" i="20"/>
  <c r="S35" i="20" s="1"/>
  <c r="L35" i="20"/>
  <c r="R35" i="20" s="1"/>
  <c r="K35" i="20"/>
  <c r="J35" i="20"/>
  <c r="I35" i="20"/>
  <c r="Q35" i="20" s="1"/>
  <c r="H35" i="20"/>
  <c r="P35" i="20" s="1"/>
  <c r="G35" i="20"/>
  <c r="F35" i="20"/>
  <c r="E35" i="20"/>
  <c r="C35" i="20"/>
  <c r="B35" i="20"/>
  <c r="S34" i="20"/>
  <c r="R34" i="20"/>
  <c r="Q34" i="20"/>
  <c r="P34" i="20"/>
  <c r="T34" i="20" s="1"/>
  <c r="E34" i="20"/>
  <c r="U34" i="20" s="1"/>
  <c r="O32" i="20"/>
  <c r="N32" i="20"/>
  <c r="M32" i="20"/>
  <c r="S32" i="20" s="1"/>
  <c r="L32" i="20"/>
  <c r="R32" i="20" s="1"/>
  <c r="K32" i="20"/>
  <c r="J32" i="20"/>
  <c r="I32" i="20"/>
  <c r="H32" i="20"/>
  <c r="G32" i="20"/>
  <c r="F32" i="20"/>
  <c r="C32" i="20"/>
  <c r="E32" i="20" s="1"/>
  <c r="B32" i="20"/>
  <c r="T31" i="20"/>
  <c r="S31" i="20"/>
  <c r="R31" i="20"/>
  <c r="Q31" i="20"/>
  <c r="P31" i="20"/>
  <c r="E31" i="20"/>
  <c r="U31" i="20" s="1"/>
  <c r="S30" i="20"/>
  <c r="R30" i="20"/>
  <c r="Q30" i="20"/>
  <c r="P30" i="20"/>
  <c r="E30" i="20"/>
  <c r="U30" i="20" s="1"/>
  <c r="T29" i="20"/>
  <c r="S29" i="20"/>
  <c r="R29" i="20"/>
  <c r="Q29" i="20"/>
  <c r="P29" i="20"/>
  <c r="E29" i="20"/>
  <c r="U29" i="20" s="1"/>
  <c r="S28" i="20"/>
  <c r="R28" i="20"/>
  <c r="Q28" i="20"/>
  <c r="P28" i="20"/>
  <c r="E28" i="20"/>
  <c r="T28" i="20" s="1"/>
  <c r="V26" i="20"/>
  <c r="S26" i="20"/>
  <c r="O26" i="20"/>
  <c r="N26" i="20"/>
  <c r="M26" i="20"/>
  <c r="L26" i="20"/>
  <c r="R26" i="20" s="1"/>
  <c r="K26" i="20"/>
  <c r="J26" i="20"/>
  <c r="I26" i="20"/>
  <c r="H26" i="20"/>
  <c r="P26" i="20" s="1"/>
  <c r="G26" i="20"/>
  <c r="F26" i="20"/>
  <c r="C26" i="20"/>
  <c r="B26" i="20"/>
  <c r="S25" i="20"/>
  <c r="R25" i="20"/>
  <c r="Q25" i="20"/>
  <c r="P25" i="20"/>
  <c r="E25" i="20"/>
  <c r="U25" i="20" s="1"/>
  <c r="S24" i="20"/>
  <c r="R24" i="20"/>
  <c r="Q24" i="20"/>
  <c r="P24" i="20"/>
  <c r="E24" i="20"/>
  <c r="T24" i="20" s="1"/>
  <c r="T23" i="20"/>
  <c r="S23" i="20"/>
  <c r="R23" i="20"/>
  <c r="Q23" i="20"/>
  <c r="P23" i="20"/>
  <c r="E23" i="20"/>
  <c r="U23" i="20" s="1"/>
  <c r="S22" i="20"/>
  <c r="R22" i="20"/>
  <c r="Q22" i="20"/>
  <c r="U22" i="20" s="1"/>
  <c r="P22" i="20"/>
  <c r="E22" i="20"/>
  <c r="T22" i="20" s="1"/>
  <c r="U21" i="20"/>
  <c r="T21" i="20"/>
  <c r="S21" i="20"/>
  <c r="R21" i="20"/>
  <c r="Q21" i="20"/>
  <c r="P21" i="20"/>
  <c r="E21" i="20"/>
  <c r="S20" i="20"/>
  <c r="R20" i="20"/>
  <c r="Q20" i="20"/>
  <c r="P20" i="20"/>
  <c r="E20" i="20"/>
  <c r="U20" i="20" s="1"/>
  <c r="T19" i="20"/>
  <c r="S19" i="20"/>
  <c r="R19" i="20"/>
  <c r="Q19" i="20"/>
  <c r="P19" i="20"/>
  <c r="E19" i="20"/>
  <c r="U19" i="20" s="1"/>
  <c r="O17" i="20"/>
  <c r="N17" i="20"/>
  <c r="M17" i="20"/>
  <c r="S17" i="20" s="1"/>
  <c r="L17" i="20"/>
  <c r="R17" i="20" s="1"/>
  <c r="K17" i="20"/>
  <c r="J17" i="20"/>
  <c r="I17" i="20"/>
  <c r="Q17" i="20" s="1"/>
  <c r="H17" i="20"/>
  <c r="P17" i="20" s="1"/>
  <c r="G17" i="20"/>
  <c r="F17" i="20"/>
  <c r="E17" i="20"/>
  <c r="C17" i="20"/>
  <c r="B17" i="20"/>
  <c r="T16" i="20"/>
  <c r="S16" i="20"/>
  <c r="R16" i="20"/>
  <c r="Q16" i="20"/>
  <c r="P16" i="20"/>
  <c r="E16" i="20"/>
  <c r="U16" i="20" s="1"/>
  <c r="S15" i="20"/>
  <c r="R15" i="20"/>
  <c r="Q15" i="20"/>
  <c r="P15" i="20"/>
  <c r="E15" i="20"/>
  <c r="U15" i="20" s="1"/>
  <c r="T14" i="20"/>
  <c r="S14" i="20"/>
  <c r="R14" i="20"/>
  <c r="Q14" i="20"/>
  <c r="P14" i="20"/>
  <c r="E14" i="20"/>
  <c r="U14" i="20" s="1"/>
  <c r="U13" i="20"/>
  <c r="S13" i="20"/>
  <c r="R13" i="20"/>
  <c r="Q13" i="20"/>
  <c r="P13" i="20"/>
  <c r="E13" i="20"/>
  <c r="T13" i="20" s="1"/>
  <c r="T12" i="20"/>
  <c r="S12" i="20"/>
  <c r="R12" i="20"/>
  <c r="Q12" i="20"/>
  <c r="P12" i="20"/>
  <c r="E12" i="20"/>
  <c r="U12" i="20" s="1"/>
  <c r="U11" i="20"/>
  <c r="S11" i="20"/>
  <c r="R11" i="20"/>
  <c r="Q11" i="20"/>
  <c r="P11" i="20"/>
  <c r="E11" i="20"/>
  <c r="T11" i="20" s="1"/>
  <c r="U10" i="20"/>
  <c r="S10" i="20"/>
  <c r="R10" i="20"/>
  <c r="Q10" i="20"/>
  <c r="P10" i="20"/>
  <c r="T10" i="20" s="1"/>
  <c r="E10" i="20"/>
  <c r="S9" i="20"/>
  <c r="R9" i="20"/>
  <c r="Q9" i="20"/>
  <c r="P9" i="20"/>
  <c r="E9" i="20"/>
  <c r="U9" i="20" s="1"/>
  <c r="T96" i="19"/>
  <c r="S96" i="19"/>
  <c r="R96" i="19"/>
  <c r="Q96" i="19"/>
  <c r="P96" i="19"/>
  <c r="E96" i="19"/>
  <c r="U96" i="19" s="1"/>
  <c r="S95" i="19"/>
  <c r="R95" i="19"/>
  <c r="Q95" i="19"/>
  <c r="P95" i="19"/>
  <c r="E95" i="19"/>
  <c r="U95" i="19" s="1"/>
  <c r="T94" i="19"/>
  <c r="S94" i="19"/>
  <c r="R94" i="19"/>
  <c r="Q94" i="19"/>
  <c r="P94" i="19"/>
  <c r="E94" i="19"/>
  <c r="U94" i="19" s="1"/>
  <c r="U93" i="19"/>
  <c r="S93" i="19"/>
  <c r="R93" i="19"/>
  <c r="Q93" i="19"/>
  <c r="P93" i="19"/>
  <c r="E93" i="19"/>
  <c r="T93" i="19" s="1"/>
  <c r="T92" i="19"/>
  <c r="S92" i="19"/>
  <c r="R92" i="19"/>
  <c r="Q92" i="19"/>
  <c r="P92" i="19"/>
  <c r="E92" i="19"/>
  <c r="U92" i="19" s="1"/>
  <c r="U91" i="19"/>
  <c r="S91" i="19"/>
  <c r="R91" i="19"/>
  <c r="Q91" i="19"/>
  <c r="P91" i="19"/>
  <c r="E91" i="19"/>
  <c r="T91" i="19" s="1"/>
  <c r="U90" i="19"/>
  <c r="T90" i="19"/>
  <c r="S90" i="19"/>
  <c r="R90" i="19"/>
  <c r="Q90" i="19"/>
  <c r="P90" i="19"/>
  <c r="E90" i="19"/>
  <c r="S89" i="19"/>
  <c r="R89" i="19"/>
  <c r="Q89" i="19"/>
  <c r="P89" i="19"/>
  <c r="E89" i="19"/>
  <c r="U89" i="19" s="1"/>
  <c r="T88" i="19"/>
  <c r="S88" i="19"/>
  <c r="R88" i="19"/>
  <c r="Q88" i="19"/>
  <c r="P88" i="19"/>
  <c r="P87" i="19" s="1"/>
  <c r="E88" i="19"/>
  <c r="U88" i="19" s="1"/>
  <c r="W75" i="19"/>
  <c r="V75" i="19"/>
  <c r="O75" i="19"/>
  <c r="N75" i="19"/>
  <c r="M75" i="19"/>
  <c r="S75" i="19" s="1"/>
  <c r="L75" i="19"/>
  <c r="K75" i="19"/>
  <c r="J75" i="19"/>
  <c r="I75" i="19"/>
  <c r="H75" i="19"/>
  <c r="G75" i="19"/>
  <c r="F75" i="19"/>
  <c r="C75" i="19"/>
  <c r="B75" i="19"/>
  <c r="S74" i="19"/>
  <c r="O74" i="19"/>
  <c r="N74" i="19"/>
  <c r="R74" i="19" s="1"/>
  <c r="M74" i="19"/>
  <c r="L74" i="19"/>
  <c r="K74" i="19"/>
  <c r="J74" i="19"/>
  <c r="I74" i="19"/>
  <c r="Q74" i="19" s="1"/>
  <c r="H74" i="19"/>
  <c r="P74" i="19" s="1"/>
  <c r="G74" i="19"/>
  <c r="F74" i="19"/>
  <c r="C74" i="19"/>
  <c r="B74" i="19"/>
  <c r="E74" i="19" s="1"/>
  <c r="O73" i="19"/>
  <c r="S73" i="19" s="1"/>
  <c r="N73" i="19"/>
  <c r="M73" i="19"/>
  <c r="L73" i="19"/>
  <c r="R73" i="19" s="1"/>
  <c r="K73" i="19"/>
  <c r="J73" i="19"/>
  <c r="I73" i="19"/>
  <c r="Q73" i="19" s="1"/>
  <c r="H73" i="19"/>
  <c r="P73" i="19" s="1"/>
  <c r="G73" i="19"/>
  <c r="F73" i="19"/>
  <c r="C73" i="19"/>
  <c r="B73" i="19"/>
  <c r="E73" i="19" s="1"/>
  <c r="T72" i="19"/>
  <c r="S72" i="19"/>
  <c r="R72" i="19"/>
  <c r="Q72" i="19"/>
  <c r="P72" i="19"/>
  <c r="E72" i="19"/>
  <c r="U72" i="19" s="1"/>
  <c r="S71" i="19"/>
  <c r="R71" i="19"/>
  <c r="Q71" i="19"/>
  <c r="U71" i="19" s="1"/>
  <c r="P71" i="19"/>
  <c r="E71" i="19"/>
  <c r="T71" i="19" s="1"/>
  <c r="W69" i="19"/>
  <c r="V69" i="19"/>
  <c r="O69" i="19"/>
  <c r="N69" i="19"/>
  <c r="M69" i="19"/>
  <c r="L69" i="19"/>
  <c r="K69" i="19"/>
  <c r="J69" i="19"/>
  <c r="I69" i="19"/>
  <c r="H69" i="19"/>
  <c r="G69" i="19"/>
  <c r="F69" i="19"/>
  <c r="C69" i="19"/>
  <c r="B69" i="19"/>
  <c r="O68" i="19"/>
  <c r="N68" i="19"/>
  <c r="M68" i="19"/>
  <c r="S68" i="19" s="1"/>
  <c r="L68" i="19"/>
  <c r="R68" i="19" s="1"/>
  <c r="K68" i="19"/>
  <c r="J68" i="19"/>
  <c r="I68" i="19"/>
  <c r="H68" i="19"/>
  <c r="G68" i="19"/>
  <c r="F68" i="19"/>
  <c r="C68" i="19"/>
  <c r="B68" i="19"/>
  <c r="E68" i="19" s="1"/>
  <c r="T67" i="19"/>
  <c r="S67" i="19"/>
  <c r="R67" i="19"/>
  <c r="Q67" i="19"/>
  <c r="P67" i="19"/>
  <c r="E67" i="19"/>
  <c r="U67" i="19" s="1"/>
  <c r="U66" i="19"/>
  <c r="S66" i="19"/>
  <c r="R66" i="19"/>
  <c r="Q66" i="19"/>
  <c r="P66" i="19"/>
  <c r="E66" i="19"/>
  <c r="T66" i="19" s="1"/>
  <c r="T65" i="19"/>
  <c r="S65" i="19"/>
  <c r="R65" i="19"/>
  <c r="Q65" i="19"/>
  <c r="P65" i="19"/>
  <c r="E65" i="19"/>
  <c r="U65" i="19" s="1"/>
  <c r="S64" i="19"/>
  <c r="R64" i="19"/>
  <c r="Q64" i="19"/>
  <c r="P64" i="19"/>
  <c r="E64" i="19"/>
  <c r="T64" i="19" s="1"/>
  <c r="U63" i="19"/>
  <c r="S63" i="19"/>
  <c r="R63" i="19"/>
  <c r="Q63" i="19"/>
  <c r="P63" i="19"/>
  <c r="E63" i="19"/>
  <c r="T63" i="19" s="1"/>
  <c r="O61" i="19"/>
  <c r="N61" i="19"/>
  <c r="M61" i="19"/>
  <c r="S61" i="19" s="1"/>
  <c r="L61" i="19"/>
  <c r="R61" i="19" s="1"/>
  <c r="K61" i="19"/>
  <c r="J61" i="19"/>
  <c r="I61" i="19"/>
  <c r="H61" i="19"/>
  <c r="C61" i="19"/>
  <c r="B61" i="19"/>
  <c r="T60" i="19"/>
  <c r="S60" i="19"/>
  <c r="R60" i="19"/>
  <c r="Q60" i="19"/>
  <c r="P60" i="19"/>
  <c r="E60" i="19"/>
  <c r="U60" i="19" s="1"/>
  <c r="S59" i="19"/>
  <c r="R59" i="19"/>
  <c r="Q59" i="19"/>
  <c r="P59" i="19"/>
  <c r="E59" i="19"/>
  <c r="T59" i="19" s="1"/>
  <c r="T58" i="19"/>
  <c r="S58" i="19"/>
  <c r="R58" i="19"/>
  <c r="Q58" i="19"/>
  <c r="P58" i="19"/>
  <c r="E58" i="19"/>
  <c r="U58" i="19" s="1"/>
  <c r="S57" i="19"/>
  <c r="R57" i="19"/>
  <c r="Q57" i="19"/>
  <c r="P57" i="19"/>
  <c r="E57" i="19"/>
  <c r="T57" i="19" s="1"/>
  <c r="O55" i="19"/>
  <c r="N55" i="19"/>
  <c r="M55" i="19"/>
  <c r="S55" i="19" s="1"/>
  <c r="L55" i="19"/>
  <c r="R55" i="19" s="1"/>
  <c r="K55" i="19"/>
  <c r="J55" i="19"/>
  <c r="I55" i="19"/>
  <c r="H55" i="19"/>
  <c r="G55" i="19"/>
  <c r="F55" i="19"/>
  <c r="C55" i="19"/>
  <c r="B55" i="19"/>
  <c r="U54" i="19"/>
  <c r="S54" i="19"/>
  <c r="R54" i="19"/>
  <c r="Q54" i="19"/>
  <c r="P54" i="19"/>
  <c r="E54" i="19"/>
  <c r="T54" i="19" s="1"/>
  <c r="T53" i="19"/>
  <c r="S53" i="19"/>
  <c r="R53" i="19"/>
  <c r="Q53" i="19"/>
  <c r="P53" i="19"/>
  <c r="E53" i="19"/>
  <c r="U53" i="19" s="1"/>
  <c r="U52" i="19"/>
  <c r="S52" i="19"/>
  <c r="R52" i="19"/>
  <c r="Q52" i="19"/>
  <c r="P52" i="19"/>
  <c r="E52" i="19"/>
  <c r="T52" i="19" s="1"/>
  <c r="S51" i="19"/>
  <c r="R51" i="19"/>
  <c r="Q51" i="19"/>
  <c r="P51" i="19"/>
  <c r="E51" i="19"/>
  <c r="U51" i="19" s="1"/>
  <c r="S50" i="19"/>
  <c r="R50" i="19"/>
  <c r="Q50" i="19"/>
  <c r="P50" i="19"/>
  <c r="E50" i="19"/>
  <c r="U50" i="19" s="1"/>
  <c r="T49" i="19"/>
  <c r="S49" i="19"/>
  <c r="R49" i="19"/>
  <c r="Q49" i="19"/>
  <c r="P49" i="19"/>
  <c r="E49" i="19"/>
  <c r="U49" i="19" s="1"/>
  <c r="S48" i="19"/>
  <c r="R48" i="19"/>
  <c r="Q48" i="19"/>
  <c r="P48" i="19"/>
  <c r="E48" i="19"/>
  <c r="U48" i="19" s="1"/>
  <c r="T47" i="19"/>
  <c r="S47" i="19"/>
  <c r="R47" i="19"/>
  <c r="Q47" i="19"/>
  <c r="P47" i="19"/>
  <c r="E47" i="19"/>
  <c r="U47" i="19" s="1"/>
  <c r="U46" i="19"/>
  <c r="S46" i="19"/>
  <c r="R46" i="19"/>
  <c r="Q46" i="19"/>
  <c r="P46" i="19"/>
  <c r="E46" i="19"/>
  <c r="T46" i="19" s="1"/>
  <c r="T45" i="19"/>
  <c r="S45" i="19"/>
  <c r="R45" i="19"/>
  <c r="Q45" i="19"/>
  <c r="P45" i="19"/>
  <c r="E45" i="19"/>
  <c r="U45" i="19" s="1"/>
  <c r="U44" i="19"/>
  <c r="S44" i="19"/>
  <c r="R44" i="19"/>
  <c r="Q44" i="19"/>
  <c r="P44" i="19"/>
  <c r="E44" i="19"/>
  <c r="T44" i="19" s="1"/>
  <c r="S42" i="19"/>
  <c r="R42" i="19"/>
  <c r="O42" i="19"/>
  <c r="N42" i="19"/>
  <c r="M42" i="19"/>
  <c r="L42" i="19"/>
  <c r="K42" i="19"/>
  <c r="J42" i="19"/>
  <c r="I42" i="19"/>
  <c r="Q42" i="19" s="1"/>
  <c r="H42" i="19"/>
  <c r="P42" i="19" s="1"/>
  <c r="G42" i="19"/>
  <c r="F42" i="19"/>
  <c r="C42" i="19"/>
  <c r="B42" i="19"/>
  <c r="E42" i="19" s="1"/>
  <c r="U41" i="19"/>
  <c r="S41" i="19"/>
  <c r="R41" i="19"/>
  <c r="Q41" i="19"/>
  <c r="P41" i="19"/>
  <c r="E41" i="19"/>
  <c r="T41" i="19" s="1"/>
  <c r="U40" i="19"/>
  <c r="S40" i="19"/>
  <c r="R40" i="19"/>
  <c r="Q40" i="19"/>
  <c r="P40" i="19"/>
  <c r="T40" i="19" s="1"/>
  <c r="E40" i="19"/>
  <c r="S39" i="19"/>
  <c r="R39" i="19"/>
  <c r="Q39" i="19"/>
  <c r="P39" i="19"/>
  <c r="E39" i="19"/>
  <c r="U39" i="19" s="1"/>
  <c r="S38" i="19"/>
  <c r="R38" i="19"/>
  <c r="Q38" i="19"/>
  <c r="P38" i="19"/>
  <c r="T38" i="19" s="1"/>
  <c r="E38" i="19"/>
  <c r="U38" i="19" s="1"/>
  <c r="S37" i="19"/>
  <c r="R37" i="19"/>
  <c r="Q37" i="19"/>
  <c r="P37" i="19"/>
  <c r="E37" i="19"/>
  <c r="O35" i="19"/>
  <c r="N35" i="19"/>
  <c r="M35" i="19"/>
  <c r="S35" i="19" s="1"/>
  <c r="L35" i="19"/>
  <c r="R35" i="19" s="1"/>
  <c r="K35" i="19"/>
  <c r="J35" i="19"/>
  <c r="I35" i="19"/>
  <c r="Q35" i="19" s="1"/>
  <c r="H35" i="19"/>
  <c r="P35" i="19" s="1"/>
  <c r="G35" i="19"/>
  <c r="F35" i="19"/>
  <c r="C35" i="19"/>
  <c r="E35" i="19" s="1"/>
  <c r="B35" i="19"/>
  <c r="S34" i="19"/>
  <c r="R34" i="19"/>
  <c r="Q34" i="19"/>
  <c r="P34" i="19"/>
  <c r="E34" i="19"/>
  <c r="U34" i="19" s="1"/>
  <c r="O32" i="19"/>
  <c r="N32" i="19"/>
  <c r="M32" i="19"/>
  <c r="S32" i="19" s="1"/>
  <c r="L32" i="19"/>
  <c r="R32" i="19" s="1"/>
  <c r="K32" i="19"/>
  <c r="J32" i="19"/>
  <c r="I32" i="19"/>
  <c r="H32" i="19"/>
  <c r="P32" i="19" s="1"/>
  <c r="G32" i="19"/>
  <c r="F32" i="19"/>
  <c r="C32" i="19"/>
  <c r="B32" i="19"/>
  <c r="S31" i="19"/>
  <c r="R31" i="19"/>
  <c r="Q31" i="19"/>
  <c r="P31" i="19"/>
  <c r="E31" i="19"/>
  <c r="U31" i="19" s="1"/>
  <c r="T30" i="19"/>
  <c r="S30" i="19"/>
  <c r="R30" i="19"/>
  <c r="Q30" i="19"/>
  <c r="P30" i="19"/>
  <c r="E30" i="19"/>
  <c r="U30" i="19" s="1"/>
  <c r="U29" i="19"/>
  <c r="S29" i="19"/>
  <c r="R29" i="19"/>
  <c r="Q29" i="19"/>
  <c r="P29" i="19"/>
  <c r="E29" i="19"/>
  <c r="T29" i="19" s="1"/>
  <c r="T28" i="19"/>
  <c r="S28" i="19"/>
  <c r="R28" i="19"/>
  <c r="Q28" i="19"/>
  <c r="P28" i="19"/>
  <c r="E28" i="19"/>
  <c r="U28" i="19" s="1"/>
  <c r="W26" i="19"/>
  <c r="V26" i="19"/>
  <c r="O26" i="19"/>
  <c r="N26" i="19"/>
  <c r="M26" i="19"/>
  <c r="S26" i="19" s="1"/>
  <c r="L26" i="19"/>
  <c r="R26" i="19" s="1"/>
  <c r="K26" i="19"/>
  <c r="J26" i="19"/>
  <c r="I26" i="19"/>
  <c r="H26" i="19"/>
  <c r="G26" i="19"/>
  <c r="F26" i="19"/>
  <c r="C26" i="19"/>
  <c r="B26" i="19"/>
  <c r="S25" i="19"/>
  <c r="R25" i="19"/>
  <c r="Q25" i="19"/>
  <c r="P25" i="19"/>
  <c r="E25" i="19"/>
  <c r="U25" i="19" s="1"/>
  <c r="U24" i="19"/>
  <c r="S24" i="19"/>
  <c r="R24" i="19"/>
  <c r="Q24" i="19"/>
  <c r="P24" i="19"/>
  <c r="E24" i="19"/>
  <c r="T24" i="19" s="1"/>
  <c r="T23" i="19"/>
  <c r="S23" i="19"/>
  <c r="R23" i="19"/>
  <c r="Q23" i="19"/>
  <c r="P23" i="19"/>
  <c r="E23" i="19"/>
  <c r="U23" i="19" s="1"/>
  <c r="U22" i="19"/>
  <c r="S22" i="19"/>
  <c r="R22" i="19"/>
  <c r="Q22" i="19"/>
  <c r="P22" i="19"/>
  <c r="E22" i="19"/>
  <c r="T22" i="19" s="1"/>
  <c r="U21" i="19"/>
  <c r="T21" i="19"/>
  <c r="S21" i="19"/>
  <c r="R21" i="19"/>
  <c r="Q21" i="19"/>
  <c r="P21" i="19"/>
  <c r="E21" i="19"/>
  <c r="S20" i="19"/>
  <c r="R20" i="19"/>
  <c r="Q20" i="19"/>
  <c r="P20" i="19"/>
  <c r="E20" i="19"/>
  <c r="U20" i="19" s="1"/>
  <c r="T19" i="19"/>
  <c r="S19" i="19"/>
  <c r="R19" i="19"/>
  <c r="Q19" i="19"/>
  <c r="P19" i="19"/>
  <c r="E19" i="19"/>
  <c r="U19" i="19" s="1"/>
  <c r="O17" i="19"/>
  <c r="N17" i="19"/>
  <c r="M17" i="19"/>
  <c r="S17" i="19" s="1"/>
  <c r="L17" i="19"/>
  <c r="R17" i="19" s="1"/>
  <c r="K17" i="19"/>
  <c r="J17" i="19"/>
  <c r="I17" i="19"/>
  <c r="Q17" i="19" s="1"/>
  <c r="H17" i="19"/>
  <c r="P17" i="19" s="1"/>
  <c r="G17" i="19"/>
  <c r="F17" i="19"/>
  <c r="E17" i="19"/>
  <c r="C17" i="19"/>
  <c r="B17" i="19"/>
  <c r="T16" i="19"/>
  <c r="S16" i="19"/>
  <c r="R16" i="19"/>
  <c r="Q16" i="19"/>
  <c r="P16" i="19"/>
  <c r="E16" i="19"/>
  <c r="U16" i="19" s="1"/>
  <c r="S15" i="19"/>
  <c r="R15" i="19"/>
  <c r="Q15" i="19"/>
  <c r="P15" i="19"/>
  <c r="E15" i="19"/>
  <c r="U15" i="19" s="1"/>
  <c r="T14" i="19"/>
  <c r="S14" i="19"/>
  <c r="R14" i="19"/>
  <c r="Q14" i="19"/>
  <c r="P14" i="19"/>
  <c r="E14" i="19"/>
  <c r="U14" i="19" s="1"/>
  <c r="U13" i="19"/>
  <c r="S13" i="19"/>
  <c r="R13" i="19"/>
  <c r="Q13" i="19"/>
  <c r="P13" i="19"/>
  <c r="E13" i="19"/>
  <c r="T13" i="19" s="1"/>
  <c r="T12" i="19"/>
  <c r="S12" i="19"/>
  <c r="R12" i="19"/>
  <c r="Q12" i="19"/>
  <c r="P12" i="19"/>
  <c r="E12" i="19"/>
  <c r="U12" i="19" s="1"/>
  <c r="U11" i="19"/>
  <c r="S11" i="19"/>
  <c r="R11" i="19"/>
  <c r="Q11" i="19"/>
  <c r="P11" i="19"/>
  <c r="E11" i="19"/>
  <c r="T11" i="19" s="1"/>
  <c r="U10" i="19"/>
  <c r="S10" i="19"/>
  <c r="R10" i="19"/>
  <c r="Q10" i="19"/>
  <c r="P10" i="19"/>
  <c r="T10" i="19" s="1"/>
  <c r="E10" i="19"/>
  <c r="S9" i="19"/>
  <c r="R9" i="19"/>
  <c r="Q9" i="19"/>
  <c r="P9" i="19"/>
  <c r="E9" i="19"/>
  <c r="U9" i="19" s="1"/>
  <c r="S96" i="18"/>
  <c r="R96" i="18"/>
  <c r="Q96" i="18"/>
  <c r="P96" i="18"/>
  <c r="E96" i="18"/>
  <c r="U96" i="18" s="1"/>
  <c r="S95" i="18"/>
  <c r="R95" i="18"/>
  <c r="Q95" i="18"/>
  <c r="P95" i="18"/>
  <c r="E95" i="18"/>
  <c r="U95" i="18" s="1"/>
  <c r="U94" i="18"/>
  <c r="T94" i="18"/>
  <c r="S94" i="18"/>
  <c r="R94" i="18"/>
  <c r="Q94" i="18"/>
  <c r="P94" i="18"/>
  <c r="E94" i="18"/>
  <c r="U93" i="18"/>
  <c r="S93" i="18"/>
  <c r="R93" i="18"/>
  <c r="Q93" i="18"/>
  <c r="P93" i="18"/>
  <c r="E93" i="18"/>
  <c r="T93" i="18" s="1"/>
  <c r="T92" i="18"/>
  <c r="S92" i="18"/>
  <c r="R92" i="18"/>
  <c r="Q92" i="18"/>
  <c r="P92" i="18"/>
  <c r="E92" i="18"/>
  <c r="U92" i="18" s="1"/>
  <c r="U91" i="18"/>
  <c r="S91" i="18"/>
  <c r="R91" i="18"/>
  <c r="Q91" i="18"/>
  <c r="P91" i="18"/>
  <c r="E91" i="18"/>
  <c r="T91" i="18" s="1"/>
  <c r="U90" i="18"/>
  <c r="T90" i="18"/>
  <c r="S90" i="18"/>
  <c r="R90" i="18"/>
  <c r="Q90" i="18"/>
  <c r="P90" i="18"/>
  <c r="E90" i="18"/>
  <c r="S89" i="18"/>
  <c r="R89" i="18"/>
  <c r="Q89" i="18"/>
  <c r="P89" i="18"/>
  <c r="E89" i="18"/>
  <c r="U89" i="18" s="1"/>
  <c r="S88" i="18"/>
  <c r="R88" i="18"/>
  <c r="Q88" i="18"/>
  <c r="P88" i="18"/>
  <c r="P87" i="18" s="1"/>
  <c r="P114" i="18" s="1"/>
  <c r="E88" i="18"/>
  <c r="U88" i="18" s="1"/>
  <c r="O75" i="18"/>
  <c r="N75" i="18"/>
  <c r="M75" i="18"/>
  <c r="L75" i="18"/>
  <c r="K75" i="18"/>
  <c r="J75" i="18"/>
  <c r="I75" i="18"/>
  <c r="H75" i="18"/>
  <c r="G75" i="18"/>
  <c r="F75" i="18"/>
  <c r="C75" i="18"/>
  <c r="B75" i="18"/>
  <c r="O74" i="18"/>
  <c r="N74" i="18"/>
  <c r="M74" i="18"/>
  <c r="S74" i="18" s="1"/>
  <c r="L74" i="18"/>
  <c r="R74" i="18" s="1"/>
  <c r="K74" i="18"/>
  <c r="J74" i="18"/>
  <c r="I74" i="18"/>
  <c r="Q74" i="18" s="1"/>
  <c r="H74" i="18"/>
  <c r="G74" i="18"/>
  <c r="F74" i="18"/>
  <c r="C74" i="18"/>
  <c r="E74" i="18" s="1"/>
  <c r="B74" i="18"/>
  <c r="R73" i="18"/>
  <c r="O73" i="18"/>
  <c r="N73" i="18"/>
  <c r="M73" i="18"/>
  <c r="L73" i="18"/>
  <c r="K73" i="18"/>
  <c r="J73" i="18"/>
  <c r="I73" i="18"/>
  <c r="H73" i="18"/>
  <c r="P73" i="18" s="1"/>
  <c r="G73" i="18"/>
  <c r="F73" i="18"/>
  <c r="E73" i="18"/>
  <c r="C73" i="18"/>
  <c r="B73" i="18"/>
  <c r="U72" i="18"/>
  <c r="S72" i="18"/>
  <c r="R72" i="18"/>
  <c r="Q72" i="18"/>
  <c r="P72" i="18"/>
  <c r="T72" i="18" s="1"/>
  <c r="E72" i="18"/>
  <c r="S71" i="18"/>
  <c r="R71" i="18"/>
  <c r="Q71" i="18"/>
  <c r="P71" i="18"/>
  <c r="E71" i="18"/>
  <c r="O69" i="18"/>
  <c r="N69" i="18"/>
  <c r="M69" i="18"/>
  <c r="L69" i="18"/>
  <c r="K69" i="18"/>
  <c r="J69" i="18"/>
  <c r="I69" i="18"/>
  <c r="H69" i="18"/>
  <c r="G69" i="18"/>
  <c r="F69" i="18"/>
  <c r="C69" i="18"/>
  <c r="B69" i="18"/>
  <c r="O68" i="18"/>
  <c r="N68" i="18"/>
  <c r="M68" i="18"/>
  <c r="S68" i="18" s="1"/>
  <c r="L68" i="18"/>
  <c r="R68" i="18" s="1"/>
  <c r="K68" i="18"/>
  <c r="J68" i="18"/>
  <c r="I68" i="18"/>
  <c r="H68" i="18"/>
  <c r="G68" i="18"/>
  <c r="F68" i="18"/>
  <c r="C68" i="18"/>
  <c r="B68" i="18"/>
  <c r="E68" i="18" s="1"/>
  <c r="U67" i="18"/>
  <c r="T67" i="18"/>
  <c r="S67" i="18"/>
  <c r="R67" i="18"/>
  <c r="Q67" i="18"/>
  <c r="P67" i="18"/>
  <c r="E67" i="18"/>
  <c r="S66" i="18"/>
  <c r="R66" i="18"/>
  <c r="Q66" i="18"/>
  <c r="P66" i="18"/>
  <c r="E66" i="18"/>
  <c r="U66" i="18" s="1"/>
  <c r="S65" i="18"/>
  <c r="R65" i="18"/>
  <c r="Q65" i="18"/>
  <c r="P65" i="18"/>
  <c r="E65" i="18"/>
  <c r="U65" i="18" s="1"/>
  <c r="S64" i="18"/>
  <c r="R64" i="18"/>
  <c r="Q64" i="18"/>
  <c r="P64" i="18"/>
  <c r="E64" i="18"/>
  <c r="U63" i="18"/>
  <c r="T63" i="18"/>
  <c r="S63" i="18"/>
  <c r="R63" i="18"/>
  <c r="Q63" i="18"/>
  <c r="P63" i="18"/>
  <c r="E63" i="18"/>
  <c r="S61" i="18"/>
  <c r="R61" i="18"/>
  <c r="O61" i="18"/>
  <c r="N61" i="18"/>
  <c r="M61" i="18"/>
  <c r="L61" i="18"/>
  <c r="K61" i="18"/>
  <c r="J61" i="18"/>
  <c r="I61" i="18"/>
  <c r="H61" i="18"/>
  <c r="C61" i="18"/>
  <c r="B61" i="18"/>
  <c r="S60" i="18"/>
  <c r="R60" i="18"/>
  <c r="Q60" i="18"/>
  <c r="P60" i="18"/>
  <c r="E60" i="18"/>
  <c r="U60" i="18" s="1"/>
  <c r="U59" i="18"/>
  <c r="S59" i="18"/>
  <c r="R59" i="18"/>
  <c r="Q59" i="18"/>
  <c r="P59" i="18"/>
  <c r="E59" i="18"/>
  <c r="T59" i="18" s="1"/>
  <c r="U58" i="18"/>
  <c r="T58" i="18"/>
  <c r="S58" i="18"/>
  <c r="R58" i="18"/>
  <c r="Q58" i="18"/>
  <c r="P58" i="18"/>
  <c r="E58" i="18"/>
  <c r="S57" i="18"/>
  <c r="R57" i="18"/>
  <c r="Q57" i="18"/>
  <c r="P57" i="18"/>
  <c r="E57" i="18"/>
  <c r="U57" i="18" s="1"/>
  <c r="O55" i="18"/>
  <c r="N55" i="18"/>
  <c r="M55" i="18"/>
  <c r="S55" i="18" s="1"/>
  <c r="L55" i="18"/>
  <c r="R55" i="18" s="1"/>
  <c r="K55" i="18"/>
  <c r="J55" i="18"/>
  <c r="I55" i="18"/>
  <c r="H55" i="18"/>
  <c r="G55" i="18"/>
  <c r="F55" i="18"/>
  <c r="C55" i="18"/>
  <c r="B55" i="18"/>
  <c r="S54" i="18"/>
  <c r="R54" i="18"/>
  <c r="Q54" i="18"/>
  <c r="P54" i="18"/>
  <c r="E54" i="18"/>
  <c r="S53" i="18"/>
  <c r="R53" i="18"/>
  <c r="Q53" i="18"/>
  <c r="P53" i="18"/>
  <c r="E53" i="18"/>
  <c r="U53" i="18" s="1"/>
  <c r="S52" i="18"/>
  <c r="R52" i="18"/>
  <c r="Q52" i="18"/>
  <c r="P52" i="18"/>
  <c r="E52" i="18"/>
  <c r="U51" i="18"/>
  <c r="T51" i="18"/>
  <c r="S51" i="18"/>
  <c r="R51" i="18"/>
  <c r="Q51" i="18"/>
  <c r="P51" i="18"/>
  <c r="E51" i="18"/>
  <c r="S50" i="18"/>
  <c r="R50" i="18"/>
  <c r="Q50" i="18"/>
  <c r="P50" i="18"/>
  <c r="E50" i="18"/>
  <c r="U50" i="18" s="1"/>
  <c r="S49" i="18"/>
  <c r="R49" i="18"/>
  <c r="Q49" i="18"/>
  <c r="P49" i="18"/>
  <c r="E49" i="18"/>
  <c r="U49" i="18" s="1"/>
  <c r="U48" i="18"/>
  <c r="S48" i="18"/>
  <c r="R48" i="18"/>
  <c r="Q48" i="18"/>
  <c r="P48" i="18"/>
  <c r="E48" i="18"/>
  <c r="T48" i="18" s="1"/>
  <c r="T47" i="18"/>
  <c r="S47" i="18"/>
  <c r="R47" i="18"/>
  <c r="Q47" i="18"/>
  <c r="P47" i="18"/>
  <c r="E47" i="18"/>
  <c r="U47" i="18" s="1"/>
  <c r="S46" i="18"/>
  <c r="R46" i="18"/>
  <c r="Q46" i="18"/>
  <c r="P46" i="18"/>
  <c r="E46" i="18"/>
  <c r="U46" i="18" s="1"/>
  <c r="S45" i="18"/>
  <c r="R45" i="18"/>
  <c r="Q45" i="18"/>
  <c r="P45" i="18"/>
  <c r="E45" i="18"/>
  <c r="U45" i="18" s="1"/>
  <c r="S44" i="18"/>
  <c r="R44" i="18"/>
  <c r="Q44" i="18"/>
  <c r="P44" i="18"/>
  <c r="E44" i="18"/>
  <c r="O42" i="18"/>
  <c r="N42" i="18"/>
  <c r="M42" i="18"/>
  <c r="L42" i="18"/>
  <c r="K42" i="18"/>
  <c r="J42" i="18"/>
  <c r="I42" i="18"/>
  <c r="H42" i="18"/>
  <c r="G42" i="18"/>
  <c r="F42" i="18"/>
  <c r="C42" i="18"/>
  <c r="B42" i="18"/>
  <c r="S41" i="18"/>
  <c r="R41" i="18"/>
  <c r="Q41" i="18"/>
  <c r="P41" i="18"/>
  <c r="E41" i="18"/>
  <c r="U40" i="18"/>
  <c r="T40" i="18"/>
  <c r="S40" i="18"/>
  <c r="R40" i="18"/>
  <c r="Q40" i="18"/>
  <c r="P40" i="18"/>
  <c r="E40" i="18"/>
  <c r="U39" i="18"/>
  <c r="T39" i="18"/>
  <c r="S39" i="18"/>
  <c r="R39" i="18"/>
  <c r="Q39" i="18"/>
  <c r="P39" i="18"/>
  <c r="E39" i="18"/>
  <c r="T38" i="18"/>
  <c r="S38" i="18"/>
  <c r="R38" i="18"/>
  <c r="Q38" i="18"/>
  <c r="P38" i="18"/>
  <c r="E38" i="18"/>
  <c r="U38" i="18" s="1"/>
  <c r="S37" i="18"/>
  <c r="R37" i="18"/>
  <c r="Q37" i="18"/>
  <c r="U37" i="18" s="1"/>
  <c r="P37" i="18"/>
  <c r="E37" i="18"/>
  <c r="T37" i="18" s="1"/>
  <c r="S35" i="18"/>
  <c r="O35" i="18"/>
  <c r="N35" i="18"/>
  <c r="R35" i="18" s="1"/>
  <c r="M35" i="18"/>
  <c r="L35" i="18"/>
  <c r="K35" i="18"/>
  <c r="J35" i="18"/>
  <c r="I35" i="18"/>
  <c r="Q35" i="18" s="1"/>
  <c r="H35" i="18"/>
  <c r="P35" i="18" s="1"/>
  <c r="G35" i="18"/>
  <c r="F35" i="18"/>
  <c r="C35" i="18"/>
  <c r="B35" i="18"/>
  <c r="E35" i="18" s="1"/>
  <c r="S34" i="18"/>
  <c r="R34" i="18"/>
  <c r="Q34" i="18"/>
  <c r="U34" i="18" s="1"/>
  <c r="P34" i="18"/>
  <c r="E34" i="18"/>
  <c r="T34" i="18" s="1"/>
  <c r="S32" i="18"/>
  <c r="R32" i="18"/>
  <c r="O32" i="18"/>
  <c r="N32" i="18"/>
  <c r="M32" i="18"/>
  <c r="L32" i="18"/>
  <c r="K32" i="18"/>
  <c r="J32" i="18"/>
  <c r="I32" i="18"/>
  <c r="Q32" i="18" s="1"/>
  <c r="H32" i="18"/>
  <c r="G32" i="18"/>
  <c r="F32" i="18"/>
  <c r="C32" i="18"/>
  <c r="B32" i="18"/>
  <c r="E32" i="18" s="1"/>
  <c r="U31" i="18"/>
  <c r="S31" i="18"/>
  <c r="R31" i="18"/>
  <c r="Q31" i="18"/>
  <c r="P31" i="18"/>
  <c r="E31" i="18"/>
  <c r="T31" i="18" s="1"/>
  <c r="U30" i="18"/>
  <c r="T30" i="18"/>
  <c r="S30" i="18"/>
  <c r="R30" i="18"/>
  <c r="Q30" i="18"/>
  <c r="P30" i="18"/>
  <c r="E30" i="18"/>
  <c r="S29" i="18"/>
  <c r="R29" i="18"/>
  <c r="Q29" i="18"/>
  <c r="P29" i="18"/>
  <c r="E29" i="18"/>
  <c r="S28" i="18"/>
  <c r="R28" i="18"/>
  <c r="Q28" i="18"/>
  <c r="P28" i="18"/>
  <c r="E28" i="18"/>
  <c r="U28" i="18" s="1"/>
  <c r="O26" i="18"/>
  <c r="N26" i="18"/>
  <c r="M26" i="18"/>
  <c r="S26" i="18" s="1"/>
  <c r="L26" i="18"/>
  <c r="R26" i="18" s="1"/>
  <c r="K26" i="18"/>
  <c r="J26" i="18"/>
  <c r="I26" i="18"/>
  <c r="H26" i="18"/>
  <c r="G26" i="18"/>
  <c r="F26" i="18"/>
  <c r="C26" i="18"/>
  <c r="B26" i="18"/>
  <c r="E26" i="18" s="1"/>
  <c r="S25" i="18"/>
  <c r="R25" i="18"/>
  <c r="Q25" i="18"/>
  <c r="P25" i="18"/>
  <c r="E25" i="18"/>
  <c r="U25" i="18" s="1"/>
  <c r="U24" i="18"/>
  <c r="S24" i="18"/>
  <c r="R24" i="18"/>
  <c r="Q24" i="18"/>
  <c r="P24" i="18"/>
  <c r="E24" i="18"/>
  <c r="T24" i="18" s="1"/>
  <c r="T23" i="18"/>
  <c r="S23" i="18"/>
  <c r="R23" i="18"/>
  <c r="Q23" i="18"/>
  <c r="U23" i="18" s="1"/>
  <c r="P23" i="18"/>
  <c r="E23" i="18"/>
  <c r="U22" i="18"/>
  <c r="S22" i="18"/>
  <c r="R22" i="18"/>
  <c r="Q22" i="18"/>
  <c r="P22" i="18"/>
  <c r="T22" i="18" s="1"/>
  <c r="E22" i="18"/>
  <c r="T21" i="18"/>
  <c r="S21" i="18"/>
  <c r="R21" i="18"/>
  <c r="Q21" i="18"/>
  <c r="P21" i="18"/>
  <c r="E21" i="18"/>
  <c r="U21" i="18" s="1"/>
  <c r="U20" i="18"/>
  <c r="S20" i="18"/>
  <c r="R20" i="18"/>
  <c r="Q20" i="18"/>
  <c r="P20" i="18"/>
  <c r="E20" i="18"/>
  <c r="T20" i="18" s="1"/>
  <c r="U19" i="18"/>
  <c r="T19" i="18"/>
  <c r="S19" i="18"/>
  <c r="R19" i="18"/>
  <c r="Q19" i="18"/>
  <c r="P19" i="18"/>
  <c r="E19" i="18"/>
  <c r="R17" i="18"/>
  <c r="O17" i="18"/>
  <c r="N17" i="18"/>
  <c r="M17" i="18"/>
  <c r="S17" i="18" s="1"/>
  <c r="L17" i="18"/>
  <c r="K17" i="18"/>
  <c r="J17" i="18"/>
  <c r="I17" i="18"/>
  <c r="Q17" i="18" s="1"/>
  <c r="H17" i="18"/>
  <c r="P17" i="18" s="1"/>
  <c r="G17" i="18"/>
  <c r="F17" i="18"/>
  <c r="E17" i="18"/>
  <c r="C17" i="18"/>
  <c r="B17" i="18"/>
  <c r="U16" i="18"/>
  <c r="T16" i="18"/>
  <c r="S16" i="18"/>
  <c r="R16" i="18"/>
  <c r="Q16" i="18"/>
  <c r="P16" i="18"/>
  <c r="E16" i="18"/>
  <c r="S15" i="18"/>
  <c r="R15" i="18"/>
  <c r="Q15" i="18"/>
  <c r="P15" i="18"/>
  <c r="E15" i="18"/>
  <c r="S14" i="18"/>
  <c r="R14" i="18"/>
  <c r="Q14" i="18"/>
  <c r="P14" i="18"/>
  <c r="E14" i="18"/>
  <c r="U14" i="18" s="1"/>
  <c r="U13" i="18"/>
  <c r="S13" i="18"/>
  <c r="R13" i="18"/>
  <c r="Q13" i="18"/>
  <c r="P13" i="18"/>
  <c r="E13" i="18"/>
  <c r="T13" i="18" s="1"/>
  <c r="U12" i="18"/>
  <c r="T12" i="18"/>
  <c r="S12" i="18"/>
  <c r="R12" i="18"/>
  <c r="Q12" i="18"/>
  <c r="P12" i="18"/>
  <c r="E12" i="18"/>
  <c r="U11" i="18"/>
  <c r="T11" i="18"/>
  <c r="S11" i="18"/>
  <c r="R11" i="18"/>
  <c r="Q11" i="18"/>
  <c r="P11" i="18"/>
  <c r="E11" i="18"/>
  <c r="T10" i="18"/>
  <c r="S10" i="18"/>
  <c r="R10" i="18"/>
  <c r="Q10" i="18"/>
  <c r="P10" i="18"/>
  <c r="E10" i="18"/>
  <c r="U10" i="18" s="1"/>
  <c r="U9" i="18"/>
  <c r="S9" i="18"/>
  <c r="R9" i="18"/>
  <c r="Q9" i="18"/>
  <c r="P9" i="18"/>
  <c r="E9" i="18"/>
  <c r="T9" i="18" s="1"/>
  <c r="U96" i="17"/>
  <c r="T96" i="17"/>
  <c r="S96" i="17"/>
  <c r="R96" i="17"/>
  <c r="Q96" i="17"/>
  <c r="P96" i="17"/>
  <c r="E96" i="17"/>
  <c r="S95" i="17"/>
  <c r="R95" i="17"/>
  <c r="Q95" i="17"/>
  <c r="P95" i="17"/>
  <c r="E95" i="17"/>
  <c r="S94" i="17"/>
  <c r="R94" i="17"/>
  <c r="Q94" i="17"/>
  <c r="P94" i="17"/>
  <c r="E94" i="17"/>
  <c r="S93" i="17"/>
  <c r="R93" i="17"/>
  <c r="Q93" i="17"/>
  <c r="P93" i="17"/>
  <c r="E93" i="17"/>
  <c r="T93" i="17" s="1"/>
  <c r="U92" i="17"/>
  <c r="T92" i="17"/>
  <c r="S92" i="17"/>
  <c r="R92" i="17"/>
  <c r="Q92" i="17"/>
  <c r="P92" i="17"/>
  <c r="E92" i="17"/>
  <c r="U91" i="17"/>
  <c r="T91" i="17"/>
  <c r="S91" i="17"/>
  <c r="R91" i="17"/>
  <c r="Q91" i="17"/>
  <c r="P91" i="17"/>
  <c r="E91" i="17"/>
  <c r="T90" i="17"/>
  <c r="S90" i="17"/>
  <c r="R90" i="17"/>
  <c r="Q90" i="17"/>
  <c r="P90" i="17"/>
  <c r="E90" i="17"/>
  <c r="U90" i="17" s="1"/>
  <c r="U89" i="17"/>
  <c r="S89" i="17"/>
  <c r="R89" i="17"/>
  <c r="Q89" i="17"/>
  <c r="P89" i="17"/>
  <c r="E89" i="17"/>
  <c r="T89" i="17" s="1"/>
  <c r="U88" i="17"/>
  <c r="T88" i="17"/>
  <c r="S88" i="17"/>
  <c r="R88" i="17"/>
  <c r="R87" i="17" s="1"/>
  <c r="Q88" i="17"/>
  <c r="P88" i="17"/>
  <c r="P87" i="17" s="1"/>
  <c r="E88" i="17"/>
  <c r="O75" i="17"/>
  <c r="N75" i="17"/>
  <c r="M75" i="17"/>
  <c r="L75" i="17"/>
  <c r="K75" i="17"/>
  <c r="J75" i="17"/>
  <c r="I75" i="17"/>
  <c r="H75" i="17"/>
  <c r="G75" i="17"/>
  <c r="F75" i="17"/>
  <c r="C75" i="17"/>
  <c r="B75" i="17"/>
  <c r="O74" i="17"/>
  <c r="S74" i="17" s="1"/>
  <c r="N74" i="17"/>
  <c r="R74" i="17" s="1"/>
  <c r="M74" i="17"/>
  <c r="L74" i="17"/>
  <c r="K74" i="17"/>
  <c r="J74" i="17"/>
  <c r="I74" i="17"/>
  <c r="H74" i="17"/>
  <c r="P74" i="17" s="1"/>
  <c r="G74" i="17"/>
  <c r="F74" i="17"/>
  <c r="C74" i="17"/>
  <c r="B74" i="17"/>
  <c r="E74" i="17" s="1"/>
  <c r="O73" i="17"/>
  <c r="S73" i="17" s="1"/>
  <c r="N73" i="17"/>
  <c r="M73" i="17"/>
  <c r="L73" i="17"/>
  <c r="R73" i="17" s="1"/>
  <c r="K73" i="17"/>
  <c r="J73" i="17"/>
  <c r="I73" i="17"/>
  <c r="Q73" i="17" s="1"/>
  <c r="H73" i="17"/>
  <c r="P73" i="17" s="1"/>
  <c r="G73" i="17"/>
  <c r="F73" i="17"/>
  <c r="C73" i="17"/>
  <c r="B73" i="17"/>
  <c r="S72" i="17"/>
  <c r="R72" i="17"/>
  <c r="Q72" i="17"/>
  <c r="P72" i="17"/>
  <c r="E72" i="17"/>
  <c r="U72" i="17" s="1"/>
  <c r="S71" i="17"/>
  <c r="R71" i="17"/>
  <c r="Q71" i="17"/>
  <c r="U71" i="17" s="1"/>
  <c r="P71" i="17"/>
  <c r="E71" i="17"/>
  <c r="T71" i="17" s="1"/>
  <c r="O69" i="17"/>
  <c r="N69" i="17"/>
  <c r="M69" i="17"/>
  <c r="L69" i="17"/>
  <c r="K69" i="17"/>
  <c r="J69" i="17"/>
  <c r="I69" i="17"/>
  <c r="H69" i="17"/>
  <c r="G69" i="17"/>
  <c r="F69" i="17"/>
  <c r="C69" i="17"/>
  <c r="B69" i="17"/>
  <c r="S68" i="17"/>
  <c r="O68" i="17"/>
  <c r="N68" i="17"/>
  <c r="M68" i="17"/>
  <c r="L68" i="17"/>
  <c r="R68" i="17" s="1"/>
  <c r="K68" i="17"/>
  <c r="J68" i="17"/>
  <c r="I68" i="17"/>
  <c r="Q68" i="17" s="1"/>
  <c r="H68" i="17"/>
  <c r="P68" i="17" s="1"/>
  <c r="G68" i="17"/>
  <c r="F68" i="17"/>
  <c r="C68" i="17"/>
  <c r="B68" i="17"/>
  <c r="S67" i="17"/>
  <c r="R67" i="17"/>
  <c r="Q67" i="17"/>
  <c r="P67" i="17"/>
  <c r="E67" i="17"/>
  <c r="U67" i="17" s="1"/>
  <c r="U66" i="17"/>
  <c r="S66" i="17"/>
  <c r="R66" i="17"/>
  <c r="Q66" i="17"/>
  <c r="P66" i="17"/>
  <c r="E66" i="17"/>
  <c r="T66" i="17" s="1"/>
  <c r="U65" i="17"/>
  <c r="T65" i="17"/>
  <c r="S65" i="17"/>
  <c r="R65" i="17"/>
  <c r="Q65" i="17"/>
  <c r="P65" i="17"/>
  <c r="E65" i="17"/>
  <c r="T64" i="17"/>
  <c r="S64" i="17"/>
  <c r="R64" i="17"/>
  <c r="Q64" i="17"/>
  <c r="P64" i="17"/>
  <c r="E64" i="17"/>
  <c r="U64" i="17" s="1"/>
  <c r="S63" i="17"/>
  <c r="R63" i="17"/>
  <c r="Q63" i="17"/>
  <c r="P63" i="17"/>
  <c r="E63" i="17"/>
  <c r="O61" i="17"/>
  <c r="N61" i="17"/>
  <c r="M61" i="17"/>
  <c r="S61" i="17" s="1"/>
  <c r="L61" i="17"/>
  <c r="R61" i="17" s="1"/>
  <c r="K61" i="17"/>
  <c r="J61" i="17"/>
  <c r="I61" i="17"/>
  <c r="H61" i="17"/>
  <c r="C61" i="17"/>
  <c r="B61" i="17"/>
  <c r="U60" i="17"/>
  <c r="T60" i="17"/>
  <c r="S60" i="17"/>
  <c r="R60" i="17"/>
  <c r="Q60" i="17"/>
  <c r="P60" i="17"/>
  <c r="E60" i="17"/>
  <c r="U59" i="17"/>
  <c r="T59" i="17"/>
  <c r="S59" i="17"/>
  <c r="R59" i="17"/>
  <c r="Q59" i="17"/>
  <c r="P59" i="17"/>
  <c r="E59" i="17"/>
  <c r="S58" i="17"/>
  <c r="R58" i="17"/>
  <c r="Q58" i="17"/>
  <c r="P58" i="17"/>
  <c r="E58" i="17"/>
  <c r="U58" i="17" s="1"/>
  <c r="U57" i="17"/>
  <c r="S57" i="17"/>
  <c r="R57" i="17"/>
  <c r="Q57" i="17"/>
  <c r="P57" i="17"/>
  <c r="E57" i="17"/>
  <c r="T57" i="17" s="1"/>
  <c r="O55" i="17"/>
  <c r="N55" i="17"/>
  <c r="M55" i="17"/>
  <c r="L55" i="17"/>
  <c r="K55" i="17"/>
  <c r="J55" i="17"/>
  <c r="I55" i="17"/>
  <c r="H55" i="17"/>
  <c r="G55" i="17"/>
  <c r="F55" i="17"/>
  <c r="C55" i="17"/>
  <c r="B55" i="17"/>
  <c r="U54" i="17"/>
  <c r="S54" i="17"/>
  <c r="R54" i="17"/>
  <c r="Q54" i="17"/>
  <c r="P54" i="17"/>
  <c r="E54" i="17"/>
  <c r="T54" i="17" s="1"/>
  <c r="S53" i="17"/>
  <c r="R53" i="17"/>
  <c r="Q53" i="17"/>
  <c r="U53" i="17" s="1"/>
  <c r="P53" i="17"/>
  <c r="T53" i="17" s="1"/>
  <c r="E53" i="17"/>
  <c r="S52" i="17"/>
  <c r="R52" i="17"/>
  <c r="Q52" i="17"/>
  <c r="P52" i="17"/>
  <c r="E52" i="17"/>
  <c r="U52" i="17" s="1"/>
  <c r="S51" i="17"/>
  <c r="R51" i="17"/>
  <c r="Q51" i="17"/>
  <c r="P51" i="17"/>
  <c r="E51" i="17"/>
  <c r="S50" i="17"/>
  <c r="R50" i="17"/>
  <c r="Q50" i="17"/>
  <c r="P50" i="17"/>
  <c r="E50" i="17"/>
  <c r="T50" i="17" s="1"/>
  <c r="S49" i="17"/>
  <c r="R49" i="17"/>
  <c r="Q49" i="17"/>
  <c r="P49" i="17"/>
  <c r="E49" i="17"/>
  <c r="U49" i="17" s="1"/>
  <c r="U48" i="17"/>
  <c r="T48" i="17"/>
  <c r="S48" i="17"/>
  <c r="R48" i="17"/>
  <c r="Q48" i="17"/>
  <c r="P48" i="17"/>
  <c r="E48" i="17"/>
  <c r="S47" i="17"/>
  <c r="R47" i="17"/>
  <c r="Q47" i="17"/>
  <c r="P47" i="17"/>
  <c r="E47" i="17"/>
  <c r="U47" i="17" s="1"/>
  <c r="U46" i="17"/>
  <c r="S46" i="17"/>
  <c r="R46" i="17"/>
  <c r="Q46" i="17"/>
  <c r="P46" i="17"/>
  <c r="E46" i="17"/>
  <c r="T46" i="17" s="1"/>
  <c r="U45" i="17"/>
  <c r="T45" i="17"/>
  <c r="S45" i="17"/>
  <c r="R45" i="17"/>
  <c r="Q45" i="17"/>
  <c r="P45" i="17"/>
  <c r="E45" i="17"/>
  <c r="S44" i="17"/>
  <c r="R44" i="17"/>
  <c r="Q44" i="17"/>
  <c r="P44" i="17"/>
  <c r="E44" i="17"/>
  <c r="U44" i="17" s="1"/>
  <c r="O42" i="17"/>
  <c r="N42" i="17"/>
  <c r="M42" i="17"/>
  <c r="S42" i="17" s="1"/>
  <c r="L42" i="17"/>
  <c r="R42" i="17" s="1"/>
  <c r="K42" i="17"/>
  <c r="J42" i="17"/>
  <c r="I42" i="17"/>
  <c r="H42" i="17"/>
  <c r="P42" i="17" s="1"/>
  <c r="G42" i="17"/>
  <c r="F42" i="17"/>
  <c r="C42" i="17"/>
  <c r="E42" i="17" s="1"/>
  <c r="B42" i="17"/>
  <c r="T41" i="17"/>
  <c r="S41" i="17"/>
  <c r="R41" i="17"/>
  <c r="Q41" i="17"/>
  <c r="P41" i="17"/>
  <c r="E41" i="17"/>
  <c r="U41" i="17" s="1"/>
  <c r="S40" i="17"/>
  <c r="R40" i="17"/>
  <c r="Q40" i="17"/>
  <c r="P40" i="17"/>
  <c r="E40" i="17"/>
  <c r="S39" i="17"/>
  <c r="R39" i="17"/>
  <c r="Q39" i="17"/>
  <c r="P39" i="17"/>
  <c r="E39" i="17"/>
  <c r="T39" i="17" s="1"/>
  <c r="U38" i="17"/>
  <c r="T38" i="17"/>
  <c r="S38" i="17"/>
  <c r="R38" i="17"/>
  <c r="Q38" i="17"/>
  <c r="P38" i="17"/>
  <c r="E38" i="17"/>
  <c r="U37" i="17"/>
  <c r="T37" i="17"/>
  <c r="S37" i="17"/>
  <c r="R37" i="17"/>
  <c r="Q37" i="17"/>
  <c r="P37" i="17"/>
  <c r="E37" i="17"/>
  <c r="R35" i="17"/>
  <c r="O35" i="17"/>
  <c r="N35" i="17"/>
  <c r="M35" i="17"/>
  <c r="S35" i="17" s="1"/>
  <c r="L35" i="17"/>
  <c r="K35" i="17"/>
  <c r="J35" i="17"/>
  <c r="I35" i="17"/>
  <c r="Q35" i="17" s="1"/>
  <c r="H35" i="17"/>
  <c r="P35" i="17" s="1"/>
  <c r="G35" i="17"/>
  <c r="F35" i="17"/>
  <c r="E35" i="17"/>
  <c r="C35" i="17"/>
  <c r="B35" i="17"/>
  <c r="U34" i="17"/>
  <c r="T34" i="17"/>
  <c r="S34" i="17"/>
  <c r="R34" i="17"/>
  <c r="Q34" i="17"/>
  <c r="P34" i="17"/>
  <c r="E34" i="17"/>
  <c r="R32" i="17"/>
  <c r="O32" i="17"/>
  <c r="N32" i="17"/>
  <c r="M32" i="17"/>
  <c r="L32" i="17"/>
  <c r="K32" i="17"/>
  <c r="J32" i="17"/>
  <c r="I32" i="17"/>
  <c r="H32" i="17"/>
  <c r="P32" i="17" s="1"/>
  <c r="G32" i="17"/>
  <c r="F32" i="17"/>
  <c r="E32" i="17"/>
  <c r="C32" i="17"/>
  <c r="B32" i="17"/>
  <c r="U31" i="17"/>
  <c r="S31" i="17"/>
  <c r="R31" i="17"/>
  <c r="Q31" i="17"/>
  <c r="P31" i="17"/>
  <c r="T31" i="17" s="1"/>
  <c r="E31" i="17"/>
  <c r="S30" i="17"/>
  <c r="R30" i="17"/>
  <c r="Q30" i="17"/>
  <c r="P30" i="17"/>
  <c r="E30" i="17"/>
  <c r="U30" i="17" s="1"/>
  <c r="U29" i="17"/>
  <c r="S29" i="17"/>
  <c r="R29" i="17"/>
  <c r="Q29" i="17"/>
  <c r="P29" i="17"/>
  <c r="E29" i="17"/>
  <c r="T29" i="17" s="1"/>
  <c r="T28" i="17"/>
  <c r="S28" i="17"/>
  <c r="R28" i="17"/>
  <c r="Q28" i="17"/>
  <c r="P28" i="17"/>
  <c r="E28" i="17"/>
  <c r="U28" i="17" s="1"/>
  <c r="O26" i="17"/>
  <c r="N26" i="17"/>
  <c r="M26" i="17"/>
  <c r="S26" i="17" s="1"/>
  <c r="L26" i="17"/>
  <c r="R26" i="17" s="1"/>
  <c r="K26" i="17"/>
  <c r="J26" i="17"/>
  <c r="I26" i="17"/>
  <c r="H26" i="17"/>
  <c r="G26" i="17"/>
  <c r="F26" i="17"/>
  <c r="E26" i="17"/>
  <c r="C26" i="17"/>
  <c r="B26" i="17"/>
  <c r="S25" i="17"/>
  <c r="R25" i="17"/>
  <c r="Q25" i="17"/>
  <c r="P25" i="17"/>
  <c r="E25" i="17"/>
  <c r="U25" i="17" s="1"/>
  <c r="S24" i="17"/>
  <c r="R24" i="17"/>
  <c r="Q24" i="17"/>
  <c r="P24" i="17"/>
  <c r="E24" i="17"/>
  <c r="U24" i="17" s="1"/>
  <c r="S23" i="17"/>
  <c r="R23" i="17"/>
  <c r="Q23" i="17"/>
  <c r="P23" i="17"/>
  <c r="E23" i="17"/>
  <c r="U22" i="17"/>
  <c r="S22" i="17"/>
  <c r="R22" i="17"/>
  <c r="Q22" i="17"/>
  <c r="P22" i="17"/>
  <c r="E22" i="17"/>
  <c r="T22" i="17" s="1"/>
  <c r="U21" i="17"/>
  <c r="T21" i="17"/>
  <c r="S21" i="17"/>
  <c r="R21" i="17"/>
  <c r="Q21" i="17"/>
  <c r="P21" i="17"/>
  <c r="E21" i="17"/>
  <c r="U20" i="17"/>
  <c r="T20" i="17"/>
  <c r="S20" i="17"/>
  <c r="R20" i="17"/>
  <c r="Q20" i="17"/>
  <c r="P20" i="17"/>
  <c r="E20" i="17"/>
  <c r="S19" i="17"/>
  <c r="R19" i="17"/>
  <c r="Q19" i="17"/>
  <c r="P19" i="17"/>
  <c r="E19" i="17"/>
  <c r="U19" i="17" s="1"/>
  <c r="O17" i="17"/>
  <c r="S17" i="17" s="1"/>
  <c r="N17" i="17"/>
  <c r="M17" i="17"/>
  <c r="L17" i="17"/>
  <c r="R17" i="17" s="1"/>
  <c r="K17" i="17"/>
  <c r="J17" i="17"/>
  <c r="I17" i="17"/>
  <c r="Q17" i="17" s="1"/>
  <c r="H17" i="17"/>
  <c r="P17" i="17" s="1"/>
  <c r="G17" i="17"/>
  <c r="F17" i="17"/>
  <c r="C17" i="17"/>
  <c r="B17" i="17"/>
  <c r="T16" i="17"/>
  <c r="S16" i="17"/>
  <c r="R16" i="17"/>
  <c r="Q16" i="17"/>
  <c r="P16" i="17"/>
  <c r="E16" i="17"/>
  <c r="U16" i="17" s="1"/>
  <c r="U15" i="17"/>
  <c r="S15" i="17"/>
  <c r="R15" i="17"/>
  <c r="Q15" i="17"/>
  <c r="P15" i="17"/>
  <c r="E15" i="17"/>
  <c r="T15" i="17" s="1"/>
  <c r="U14" i="17"/>
  <c r="T14" i="17"/>
  <c r="S14" i="17"/>
  <c r="R14" i="17"/>
  <c r="Q14" i="17"/>
  <c r="P14" i="17"/>
  <c r="E14" i="17"/>
  <c r="S13" i="17"/>
  <c r="R13" i="17"/>
  <c r="Q13" i="17"/>
  <c r="P13" i="17"/>
  <c r="E13" i="17"/>
  <c r="U13" i="17" s="1"/>
  <c r="S12" i="17"/>
  <c r="R12" i="17"/>
  <c r="Q12" i="17"/>
  <c r="P12" i="17"/>
  <c r="E12" i="17"/>
  <c r="U11" i="17"/>
  <c r="S11" i="17"/>
  <c r="R11" i="17"/>
  <c r="Q11" i="17"/>
  <c r="P11" i="17"/>
  <c r="E11" i="17"/>
  <c r="T11" i="17" s="1"/>
  <c r="T10" i="17"/>
  <c r="S10" i="17"/>
  <c r="R10" i="17"/>
  <c r="Q10" i="17"/>
  <c r="U10" i="17" s="1"/>
  <c r="P10" i="17"/>
  <c r="E10" i="17"/>
  <c r="U9" i="17"/>
  <c r="T9" i="17"/>
  <c r="S9" i="17"/>
  <c r="R9" i="17"/>
  <c r="Q9" i="17"/>
  <c r="P9" i="17"/>
  <c r="E9" i="17"/>
  <c r="T96" i="16"/>
  <c r="S96" i="16"/>
  <c r="R96" i="16"/>
  <c r="Q96" i="16"/>
  <c r="P96" i="16"/>
  <c r="E96" i="16"/>
  <c r="U96" i="16" s="1"/>
  <c r="U95" i="16"/>
  <c r="S95" i="16"/>
  <c r="R95" i="16"/>
  <c r="Q95" i="16"/>
  <c r="P95" i="16"/>
  <c r="E95" i="16"/>
  <c r="T95" i="16" s="1"/>
  <c r="U94" i="16"/>
  <c r="T94" i="16"/>
  <c r="S94" i="16"/>
  <c r="R94" i="16"/>
  <c r="Q94" i="16"/>
  <c r="P94" i="16"/>
  <c r="E94" i="16"/>
  <c r="S93" i="16"/>
  <c r="R93" i="16"/>
  <c r="Q93" i="16"/>
  <c r="P93" i="16"/>
  <c r="E93" i="16"/>
  <c r="U93" i="16" s="1"/>
  <c r="S92" i="16"/>
  <c r="R92" i="16"/>
  <c r="Q92" i="16"/>
  <c r="P92" i="16"/>
  <c r="E92" i="16"/>
  <c r="U91" i="16"/>
  <c r="S91" i="16"/>
  <c r="R91" i="16"/>
  <c r="Q91" i="16"/>
  <c r="P91" i="16"/>
  <c r="E91" i="16"/>
  <c r="T91" i="16" s="1"/>
  <c r="U90" i="16"/>
  <c r="T90" i="16"/>
  <c r="S90" i="16"/>
  <c r="R90" i="16"/>
  <c r="Q90" i="16"/>
  <c r="P90" i="16"/>
  <c r="E90" i="16"/>
  <c r="T89" i="16"/>
  <c r="S89" i="16"/>
  <c r="R89" i="16"/>
  <c r="Q89" i="16"/>
  <c r="P89" i="16"/>
  <c r="E89" i="16"/>
  <c r="U89" i="16" s="1"/>
  <c r="S88" i="16"/>
  <c r="R88" i="16"/>
  <c r="Q88" i="16"/>
  <c r="P88" i="16"/>
  <c r="E88" i="16"/>
  <c r="O75" i="16"/>
  <c r="N75" i="16"/>
  <c r="M75" i="16"/>
  <c r="L75" i="16"/>
  <c r="K75" i="16"/>
  <c r="J75" i="16"/>
  <c r="I75" i="16"/>
  <c r="H75" i="16"/>
  <c r="G75" i="16"/>
  <c r="F75" i="16"/>
  <c r="C75" i="16"/>
  <c r="B75" i="16"/>
  <c r="O74" i="16"/>
  <c r="N74" i="16"/>
  <c r="M74" i="16"/>
  <c r="S74" i="16" s="1"/>
  <c r="L74" i="16"/>
  <c r="R74" i="16" s="1"/>
  <c r="K74" i="16"/>
  <c r="J74" i="16"/>
  <c r="I74" i="16"/>
  <c r="Q74" i="16" s="1"/>
  <c r="H74" i="16"/>
  <c r="P74" i="16" s="1"/>
  <c r="G74" i="16"/>
  <c r="F74" i="16"/>
  <c r="C74" i="16"/>
  <c r="E74" i="16" s="1"/>
  <c r="B74" i="16"/>
  <c r="R73" i="16"/>
  <c r="O73" i="16"/>
  <c r="N73" i="16"/>
  <c r="M73" i="16"/>
  <c r="S73" i="16" s="1"/>
  <c r="L73" i="16"/>
  <c r="K73" i="16"/>
  <c r="J73" i="16"/>
  <c r="I73" i="16"/>
  <c r="Q73" i="16" s="1"/>
  <c r="H73" i="16"/>
  <c r="P73" i="16" s="1"/>
  <c r="G73" i="16"/>
  <c r="F73" i="16"/>
  <c r="E73" i="16"/>
  <c r="C73" i="16"/>
  <c r="B73" i="16"/>
  <c r="U72" i="16"/>
  <c r="T72" i="16"/>
  <c r="S72" i="16"/>
  <c r="R72" i="16"/>
  <c r="Q72" i="16"/>
  <c r="P72" i="16"/>
  <c r="E72" i="16"/>
  <c r="S71" i="16"/>
  <c r="R71" i="16"/>
  <c r="Q71" i="16"/>
  <c r="P71" i="16"/>
  <c r="E71" i="16"/>
  <c r="U71" i="16" s="1"/>
  <c r="O69" i="16"/>
  <c r="N69" i="16"/>
  <c r="M69" i="16"/>
  <c r="L69" i="16"/>
  <c r="K69" i="16"/>
  <c r="J69" i="16"/>
  <c r="I69" i="16"/>
  <c r="H69" i="16"/>
  <c r="G69" i="16"/>
  <c r="F69" i="16"/>
  <c r="C69" i="16"/>
  <c r="B69" i="16"/>
  <c r="O68" i="16"/>
  <c r="N68" i="16"/>
  <c r="M68" i="16"/>
  <c r="S68" i="16" s="1"/>
  <c r="L68" i="16"/>
  <c r="R68" i="16" s="1"/>
  <c r="K68" i="16"/>
  <c r="J68" i="16"/>
  <c r="I68" i="16"/>
  <c r="H68" i="16"/>
  <c r="G68" i="16"/>
  <c r="F68" i="16"/>
  <c r="C68" i="16"/>
  <c r="B68" i="16"/>
  <c r="E68" i="16" s="1"/>
  <c r="U67" i="16"/>
  <c r="T67" i="16"/>
  <c r="S67" i="16"/>
  <c r="R67" i="16"/>
  <c r="Q67" i="16"/>
  <c r="P67" i="16"/>
  <c r="E67" i="16"/>
  <c r="U66" i="16"/>
  <c r="T66" i="16"/>
  <c r="S66" i="16"/>
  <c r="R66" i="16"/>
  <c r="Q66" i="16"/>
  <c r="P66" i="16"/>
  <c r="E66" i="16"/>
  <c r="S65" i="16"/>
  <c r="R65" i="16"/>
  <c r="Q65" i="16"/>
  <c r="P65" i="16"/>
  <c r="E65" i="16"/>
  <c r="U65" i="16" s="1"/>
  <c r="U64" i="16"/>
  <c r="S64" i="16"/>
  <c r="R64" i="16"/>
  <c r="Q64" i="16"/>
  <c r="P64" i="16"/>
  <c r="E64" i="16"/>
  <c r="T64" i="16" s="1"/>
  <c r="S63" i="16"/>
  <c r="R63" i="16"/>
  <c r="Q63" i="16"/>
  <c r="P63" i="16"/>
  <c r="E63" i="16"/>
  <c r="U63" i="16" s="1"/>
  <c r="O61" i="16"/>
  <c r="N61" i="16"/>
  <c r="M61" i="16"/>
  <c r="S61" i="16" s="1"/>
  <c r="L61" i="16"/>
  <c r="R61" i="16" s="1"/>
  <c r="K61" i="16"/>
  <c r="J61" i="16"/>
  <c r="I61" i="16"/>
  <c r="H61" i="16"/>
  <c r="C61" i="16"/>
  <c r="B61" i="16"/>
  <c r="E61" i="16" s="1"/>
  <c r="S60" i="16"/>
  <c r="R60" i="16"/>
  <c r="Q60" i="16"/>
  <c r="P60" i="16"/>
  <c r="E60" i="16"/>
  <c r="S59" i="16"/>
  <c r="R59" i="16"/>
  <c r="Q59" i="16"/>
  <c r="P59" i="16"/>
  <c r="E59" i="16"/>
  <c r="T59" i="16" s="1"/>
  <c r="U58" i="16"/>
  <c r="T58" i="16"/>
  <c r="S58" i="16"/>
  <c r="R58" i="16"/>
  <c r="Q58" i="16"/>
  <c r="P58" i="16"/>
  <c r="E58" i="16"/>
  <c r="U57" i="16"/>
  <c r="T57" i="16"/>
  <c r="S57" i="16"/>
  <c r="R57" i="16"/>
  <c r="Q57" i="16"/>
  <c r="P57" i="16"/>
  <c r="E57" i="16"/>
  <c r="O55" i="16"/>
  <c r="N55" i="16"/>
  <c r="M55" i="16"/>
  <c r="S55" i="16" s="1"/>
  <c r="L55" i="16"/>
  <c r="R55" i="16" s="1"/>
  <c r="K55" i="16"/>
  <c r="J55" i="16"/>
  <c r="I55" i="16"/>
  <c r="H55" i="16"/>
  <c r="G55" i="16"/>
  <c r="F55" i="16"/>
  <c r="C55" i="16"/>
  <c r="B55" i="16"/>
  <c r="U54" i="16"/>
  <c r="T54" i="16"/>
  <c r="S54" i="16"/>
  <c r="R54" i="16"/>
  <c r="Q54" i="16"/>
  <c r="P54" i="16"/>
  <c r="E54" i="16"/>
  <c r="S53" i="16"/>
  <c r="R53" i="16"/>
  <c r="Q53" i="16"/>
  <c r="P53" i="16"/>
  <c r="E53" i="16"/>
  <c r="U53" i="16" s="1"/>
  <c r="S52" i="16"/>
  <c r="R52" i="16"/>
  <c r="Q52" i="16"/>
  <c r="P52" i="16"/>
  <c r="E52" i="16"/>
  <c r="T52" i="16" s="1"/>
  <c r="S51" i="16"/>
  <c r="R51" i="16"/>
  <c r="Q51" i="16"/>
  <c r="P51" i="16"/>
  <c r="E51" i="16"/>
  <c r="U51" i="16" s="1"/>
  <c r="T50" i="16"/>
  <c r="S50" i="16"/>
  <c r="R50" i="16"/>
  <c r="Q50" i="16"/>
  <c r="P50" i="16"/>
  <c r="E50" i="16"/>
  <c r="U50" i="16" s="1"/>
  <c r="S49" i="16"/>
  <c r="R49" i="16"/>
  <c r="Q49" i="16"/>
  <c r="P49" i="16"/>
  <c r="E49" i="16"/>
  <c r="S48" i="16"/>
  <c r="R48" i="16"/>
  <c r="Q48" i="16"/>
  <c r="P48" i="16"/>
  <c r="E48" i="16"/>
  <c r="T48" i="16" s="1"/>
  <c r="U47" i="16"/>
  <c r="S47" i="16"/>
  <c r="R47" i="16"/>
  <c r="Q47" i="16"/>
  <c r="P47" i="16"/>
  <c r="E47" i="16"/>
  <c r="T47" i="16" s="1"/>
  <c r="U46" i="16"/>
  <c r="S46" i="16"/>
  <c r="R46" i="16"/>
  <c r="Q46" i="16"/>
  <c r="P46" i="16"/>
  <c r="E46" i="16"/>
  <c r="T46" i="16" s="1"/>
  <c r="T45" i="16"/>
  <c r="S45" i="16"/>
  <c r="R45" i="16"/>
  <c r="Q45" i="16"/>
  <c r="P45" i="16"/>
  <c r="E45" i="16"/>
  <c r="S44" i="16"/>
  <c r="R44" i="16"/>
  <c r="Q44" i="16"/>
  <c r="P44" i="16"/>
  <c r="E44" i="16"/>
  <c r="T44" i="16" s="1"/>
  <c r="S42" i="16"/>
  <c r="O42" i="16"/>
  <c r="N42" i="16"/>
  <c r="M42" i="16"/>
  <c r="L42" i="16"/>
  <c r="R42" i="16" s="1"/>
  <c r="K42" i="16"/>
  <c r="J42" i="16"/>
  <c r="I42" i="16"/>
  <c r="H42" i="16"/>
  <c r="G42" i="16"/>
  <c r="F42" i="16"/>
  <c r="C42" i="16"/>
  <c r="B42" i="16"/>
  <c r="E42" i="16" s="1"/>
  <c r="U41" i="16"/>
  <c r="S41" i="16"/>
  <c r="R41" i="16"/>
  <c r="Q41" i="16"/>
  <c r="P41" i="16"/>
  <c r="E41" i="16"/>
  <c r="T41" i="16" s="1"/>
  <c r="U40" i="16"/>
  <c r="T40" i="16"/>
  <c r="S40" i="16"/>
  <c r="R40" i="16"/>
  <c r="Q40" i="16"/>
  <c r="P40" i="16"/>
  <c r="E40" i="16"/>
  <c r="S39" i="16"/>
  <c r="R39" i="16"/>
  <c r="Q39" i="16"/>
  <c r="P39" i="16"/>
  <c r="E39" i="16"/>
  <c r="U39" i="16" s="1"/>
  <c r="S38" i="16"/>
  <c r="R38" i="16"/>
  <c r="Q38" i="16"/>
  <c r="P38" i="16"/>
  <c r="E38" i="16"/>
  <c r="S37" i="16"/>
  <c r="R37" i="16"/>
  <c r="Q37" i="16"/>
  <c r="P37" i="16"/>
  <c r="E37" i="16"/>
  <c r="U37" i="16" s="1"/>
  <c r="S35" i="16"/>
  <c r="R35" i="16"/>
  <c r="O35" i="16"/>
  <c r="N35" i="16"/>
  <c r="M35" i="16"/>
  <c r="L35" i="16"/>
  <c r="K35" i="16"/>
  <c r="J35" i="16"/>
  <c r="I35" i="16"/>
  <c r="Q35" i="16" s="1"/>
  <c r="H35" i="16"/>
  <c r="G35" i="16"/>
  <c r="F35" i="16"/>
  <c r="C35" i="16"/>
  <c r="B35" i="16"/>
  <c r="E35" i="16" s="1"/>
  <c r="S34" i="16"/>
  <c r="R34" i="16"/>
  <c r="Q34" i="16"/>
  <c r="P34" i="16"/>
  <c r="E34" i="16"/>
  <c r="T34" i="16" s="1"/>
  <c r="S32" i="16"/>
  <c r="O32" i="16"/>
  <c r="N32" i="16"/>
  <c r="M32" i="16"/>
  <c r="L32" i="16"/>
  <c r="R32" i="16" s="1"/>
  <c r="K32" i="16"/>
  <c r="J32" i="16"/>
  <c r="I32" i="16"/>
  <c r="H32" i="16"/>
  <c r="G32" i="16"/>
  <c r="F32" i="16"/>
  <c r="C32" i="16"/>
  <c r="B32" i="16"/>
  <c r="S31" i="16"/>
  <c r="R31" i="16"/>
  <c r="Q31" i="16"/>
  <c r="P31" i="16"/>
  <c r="E31" i="16"/>
  <c r="T31" i="16" s="1"/>
  <c r="U30" i="16"/>
  <c r="T30" i="16"/>
  <c r="S30" i="16"/>
  <c r="R30" i="16"/>
  <c r="Q30" i="16"/>
  <c r="P30" i="16"/>
  <c r="E30" i="16"/>
  <c r="S29" i="16"/>
  <c r="R29" i="16"/>
  <c r="Q29" i="16"/>
  <c r="P29" i="16"/>
  <c r="E29" i="16"/>
  <c r="T29" i="16" s="1"/>
  <c r="S28" i="16"/>
  <c r="R28" i="16"/>
  <c r="Q28" i="16"/>
  <c r="P28" i="16"/>
  <c r="E28" i="16"/>
  <c r="U28" i="16" s="1"/>
  <c r="O26" i="16"/>
  <c r="N26" i="16"/>
  <c r="M26" i="16"/>
  <c r="S26" i="16" s="1"/>
  <c r="L26" i="16"/>
  <c r="R26" i="16" s="1"/>
  <c r="K26" i="16"/>
  <c r="J26" i="16"/>
  <c r="I26" i="16"/>
  <c r="Q26" i="16" s="1"/>
  <c r="H26" i="16"/>
  <c r="G26" i="16"/>
  <c r="F26" i="16"/>
  <c r="C26" i="16"/>
  <c r="B26" i="16"/>
  <c r="E26" i="16" s="1"/>
  <c r="S25" i="16"/>
  <c r="R25" i="16"/>
  <c r="Q25" i="16"/>
  <c r="P25" i="16"/>
  <c r="E25" i="16"/>
  <c r="U25" i="16" s="1"/>
  <c r="U24" i="16"/>
  <c r="S24" i="16"/>
  <c r="R24" i="16"/>
  <c r="Q24" i="16"/>
  <c r="P24" i="16"/>
  <c r="E24" i="16"/>
  <c r="T24" i="16" s="1"/>
  <c r="U23" i="16"/>
  <c r="T23" i="16"/>
  <c r="S23" i="16"/>
  <c r="R23" i="16"/>
  <c r="Q23" i="16"/>
  <c r="P23" i="16"/>
  <c r="E23" i="16"/>
  <c r="S22" i="16"/>
  <c r="R22" i="16"/>
  <c r="Q22" i="16"/>
  <c r="P22" i="16"/>
  <c r="E22" i="16"/>
  <c r="U22" i="16" s="1"/>
  <c r="S21" i="16"/>
  <c r="R21" i="16"/>
  <c r="Q21" i="16"/>
  <c r="P21" i="16"/>
  <c r="E21" i="16"/>
  <c r="S20" i="16"/>
  <c r="R20" i="16"/>
  <c r="Q20" i="16"/>
  <c r="P20" i="16"/>
  <c r="E20" i="16"/>
  <c r="T20" i="16" s="1"/>
  <c r="U19" i="16"/>
  <c r="T19" i="16"/>
  <c r="S19" i="16"/>
  <c r="R19" i="16"/>
  <c r="Q19" i="16"/>
  <c r="P19" i="16"/>
  <c r="E19" i="16"/>
  <c r="R17" i="16"/>
  <c r="Q17" i="16"/>
  <c r="O17" i="16"/>
  <c r="N17" i="16"/>
  <c r="M17" i="16"/>
  <c r="S17" i="16" s="1"/>
  <c r="L17" i="16"/>
  <c r="K17" i="16"/>
  <c r="J17" i="16"/>
  <c r="I17" i="16"/>
  <c r="H17" i="16"/>
  <c r="P17" i="16" s="1"/>
  <c r="G17" i="16"/>
  <c r="F17" i="16"/>
  <c r="E17" i="16"/>
  <c r="C17" i="16"/>
  <c r="B17" i="16"/>
  <c r="U16" i="16"/>
  <c r="T16" i="16"/>
  <c r="S16" i="16"/>
  <c r="R16" i="16"/>
  <c r="Q16" i="16"/>
  <c r="P16" i="16"/>
  <c r="E16" i="16"/>
  <c r="S15" i="16"/>
  <c r="R15" i="16"/>
  <c r="Q15" i="16"/>
  <c r="P15" i="16"/>
  <c r="E15" i="16"/>
  <c r="U15" i="16" s="1"/>
  <c r="S14" i="16"/>
  <c r="R14" i="16"/>
  <c r="Q14" i="16"/>
  <c r="P14" i="16"/>
  <c r="E14" i="16"/>
  <c r="U14" i="16" s="1"/>
  <c r="U13" i="16"/>
  <c r="S13" i="16"/>
  <c r="R13" i="16"/>
  <c r="Q13" i="16"/>
  <c r="P13" i="16"/>
  <c r="E13" i="16"/>
  <c r="T13" i="16" s="1"/>
  <c r="U12" i="16"/>
  <c r="T12" i="16"/>
  <c r="S12" i="16"/>
  <c r="R12" i="16"/>
  <c r="Q12" i="16"/>
  <c r="P12" i="16"/>
  <c r="E12" i="16"/>
  <c r="T11" i="16"/>
  <c r="S11" i="16"/>
  <c r="R11" i="16"/>
  <c r="Q11" i="16"/>
  <c r="P11" i="16"/>
  <c r="E11" i="16"/>
  <c r="U11" i="16" s="1"/>
  <c r="S10" i="16"/>
  <c r="R10" i="16"/>
  <c r="Q10" i="16"/>
  <c r="P10" i="16"/>
  <c r="E10" i="16"/>
  <c r="S9" i="16"/>
  <c r="R9" i="16"/>
  <c r="Q9" i="16"/>
  <c r="P9" i="16"/>
  <c r="E9" i="16"/>
  <c r="U9" i="16" s="1"/>
  <c r="U96" i="15"/>
  <c r="T96" i="15"/>
  <c r="S96" i="15"/>
  <c r="R96" i="15"/>
  <c r="Q96" i="15"/>
  <c r="P96" i="15"/>
  <c r="E96" i="15"/>
  <c r="U95" i="15"/>
  <c r="T95" i="15"/>
  <c r="S95" i="15"/>
  <c r="R95" i="15"/>
  <c r="Q95" i="15"/>
  <c r="P95" i="15"/>
  <c r="E95" i="15"/>
  <c r="S94" i="15"/>
  <c r="R94" i="15"/>
  <c r="Q94" i="15"/>
  <c r="P94" i="15"/>
  <c r="E94" i="15"/>
  <c r="U94" i="15" s="1"/>
  <c r="U93" i="15"/>
  <c r="S93" i="15"/>
  <c r="R93" i="15"/>
  <c r="Q93" i="15"/>
  <c r="P93" i="15"/>
  <c r="E93" i="15"/>
  <c r="T93" i="15" s="1"/>
  <c r="U92" i="15"/>
  <c r="T92" i="15"/>
  <c r="S92" i="15"/>
  <c r="R92" i="15"/>
  <c r="Q92" i="15"/>
  <c r="P92" i="15"/>
  <c r="E92" i="15"/>
  <c r="S91" i="15"/>
  <c r="R91" i="15"/>
  <c r="Q91" i="15"/>
  <c r="P91" i="15"/>
  <c r="E91" i="15"/>
  <c r="U91" i="15" s="1"/>
  <c r="T90" i="15"/>
  <c r="S90" i="15"/>
  <c r="R90" i="15"/>
  <c r="Q90" i="15"/>
  <c r="P90" i="15"/>
  <c r="E90" i="15"/>
  <c r="U90" i="15" s="1"/>
  <c r="S89" i="15"/>
  <c r="R89" i="15"/>
  <c r="Q89" i="15"/>
  <c r="P89" i="15"/>
  <c r="E89" i="15"/>
  <c r="T89" i="15" s="1"/>
  <c r="U88" i="15"/>
  <c r="T88" i="15"/>
  <c r="S88" i="15"/>
  <c r="R88" i="15"/>
  <c r="Q88" i="15"/>
  <c r="Q87" i="15" s="1"/>
  <c r="P88" i="15"/>
  <c r="E88" i="15"/>
  <c r="O75" i="15"/>
  <c r="N75" i="15"/>
  <c r="M75" i="15"/>
  <c r="L75" i="15"/>
  <c r="K75" i="15"/>
  <c r="J75" i="15"/>
  <c r="I75" i="15"/>
  <c r="H75" i="15"/>
  <c r="G75" i="15"/>
  <c r="F75" i="15"/>
  <c r="C75" i="15"/>
  <c r="B75" i="15"/>
  <c r="S74" i="15"/>
  <c r="O74" i="15"/>
  <c r="N74" i="15"/>
  <c r="M74" i="15"/>
  <c r="L74" i="15"/>
  <c r="R74" i="15" s="1"/>
  <c r="K74" i="15"/>
  <c r="J74" i="15"/>
  <c r="I74" i="15"/>
  <c r="H74" i="15"/>
  <c r="P74" i="15" s="1"/>
  <c r="G74" i="15"/>
  <c r="F74" i="15"/>
  <c r="C74" i="15"/>
  <c r="B74" i="15"/>
  <c r="O73" i="15"/>
  <c r="N73" i="15"/>
  <c r="M73" i="15"/>
  <c r="S73" i="15" s="1"/>
  <c r="L73" i="15"/>
  <c r="R73" i="15" s="1"/>
  <c r="K73" i="15"/>
  <c r="J73" i="15"/>
  <c r="I73" i="15"/>
  <c r="Q73" i="15" s="1"/>
  <c r="H73" i="15"/>
  <c r="P73" i="15" s="1"/>
  <c r="G73" i="15"/>
  <c r="F73" i="15"/>
  <c r="C73" i="15"/>
  <c r="E73" i="15" s="1"/>
  <c r="B73" i="15"/>
  <c r="S72" i="15"/>
  <c r="R72" i="15"/>
  <c r="Q72" i="15"/>
  <c r="P72" i="15"/>
  <c r="E72" i="15"/>
  <c r="U72" i="15" s="1"/>
  <c r="U71" i="15"/>
  <c r="S71" i="15"/>
  <c r="R71" i="15"/>
  <c r="Q71" i="15"/>
  <c r="P71" i="15"/>
  <c r="E71" i="15"/>
  <c r="O69" i="15"/>
  <c r="N69" i="15"/>
  <c r="M69" i="15"/>
  <c r="L69" i="15"/>
  <c r="K69" i="15"/>
  <c r="J69" i="15"/>
  <c r="I69" i="15"/>
  <c r="H69" i="15"/>
  <c r="G69" i="15"/>
  <c r="F69" i="15"/>
  <c r="C69" i="15"/>
  <c r="B69" i="15"/>
  <c r="O68" i="15"/>
  <c r="N68" i="15"/>
  <c r="M68" i="15"/>
  <c r="S68" i="15" s="1"/>
  <c r="L68" i="15"/>
  <c r="R68" i="15" s="1"/>
  <c r="K68" i="15"/>
  <c r="J68" i="15"/>
  <c r="I68" i="15"/>
  <c r="H68" i="15"/>
  <c r="G68" i="15"/>
  <c r="F68" i="15"/>
  <c r="C68" i="15"/>
  <c r="B68" i="15"/>
  <c r="S67" i="15"/>
  <c r="R67" i="15"/>
  <c r="Q67" i="15"/>
  <c r="P67" i="15"/>
  <c r="E67" i="15"/>
  <c r="U67" i="15" s="1"/>
  <c r="S66" i="15"/>
  <c r="R66" i="15"/>
  <c r="Q66" i="15"/>
  <c r="P66" i="15"/>
  <c r="E66" i="15"/>
  <c r="T66" i="15" s="1"/>
  <c r="S65" i="15"/>
  <c r="R65" i="15"/>
  <c r="Q65" i="15"/>
  <c r="P65" i="15"/>
  <c r="E65" i="15"/>
  <c r="U65" i="15" s="1"/>
  <c r="S64" i="15"/>
  <c r="R64" i="15"/>
  <c r="Q64" i="15"/>
  <c r="P64" i="15"/>
  <c r="E64" i="15"/>
  <c r="T64" i="15" s="1"/>
  <c r="T63" i="15"/>
  <c r="S63" i="15"/>
  <c r="R63" i="15"/>
  <c r="Q63" i="15"/>
  <c r="P63" i="15"/>
  <c r="E63" i="15"/>
  <c r="O61" i="15"/>
  <c r="N61" i="15"/>
  <c r="M61" i="15"/>
  <c r="S61" i="15" s="1"/>
  <c r="L61" i="15"/>
  <c r="R61" i="15" s="1"/>
  <c r="K61" i="15"/>
  <c r="J61" i="15"/>
  <c r="I61" i="15"/>
  <c r="H61" i="15"/>
  <c r="C61" i="15"/>
  <c r="B61" i="15"/>
  <c r="E61" i="15" s="1"/>
  <c r="U60" i="15"/>
  <c r="T60" i="15"/>
  <c r="S60" i="15"/>
  <c r="R60" i="15"/>
  <c r="Q60" i="15"/>
  <c r="P60" i="15"/>
  <c r="E60" i="15"/>
  <c r="S59" i="15"/>
  <c r="R59" i="15"/>
  <c r="Q59" i="15"/>
  <c r="P59" i="15"/>
  <c r="E59" i="15"/>
  <c r="T59" i="15" s="1"/>
  <c r="S58" i="15"/>
  <c r="R58" i="15"/>
  <c r="Q58" i="15"/>
  <c r="P58" i="15"/>
  <c r="E58" i="15"/>
  <c r="U58" i="15" s="1"/>
  <c r="S57" i="15"/>
  <c r="R57" i="15"/>
  <c r="Q57" i="15"/>
  <c r="P57" i="15"/>
  <c r="E57" i="15"/>
  <c r="T57" i="15" s="1"/>
  <c r="O55" i="15"/>
  <c r="S55" i="15" s="1"/>
  <c r="N55" i="15"/>
  <c r="M55" i="15"/>
  <c r="L55" i="15"/>
  <c r="K55" i="15"/>
  <c r="J55" i="15"/>
  <c r="I55" i="15"/>
  <c r="H55" i="15"/>
  <c r="G55" i="15"/>
  <c r="F55" i="15"/>
  <c r="C55" i="15"/>
  <c r="B55" i="15"/>
  <c r="E55" i="15" s="1"/>
  <c r="U54" i="15"/>
  <c r="S54" i="15"/>
  <c r="R54" i="15"/>
  <c r="Q54" i="15"/>
  <c r="P54" i="15"/>
  <c r="E54" i="15"/>
  <c r="T54" i="15" s="1"/>
  <c r="S53" i="15"/>
  <c r="R53" i="15"/>
  <c r="Q53" i="15"/>
  <c r="U53" i="15" s="1"/>
  <c r="P53" i="15"/>
  <c r="T53" i="15" s="1"/>
  <c r="E53" i="15"/>
  <c r="S52" i="15"/>
  <c r="R52" i="15"/>
  <c r="Q52" i="15"/>
  <c r="P52" i="15"/>
  <c r="E52" i="15"/>
  <c r="U52" i="15" s="1"/>
  <c r="S51" i="15"/>
  <c r="R51" i="15"/>
  <c r="Q51" i="15"/>
  <c r="P51" i="15"/>
  <c r="E51" i="15"/>
  <c r="U51" i="15" s="1"/>
  <c r="S50" i="15"/>
  <c r="R50" i="15"/>
  <c r="Q50" i="15"/>
  <c r="P50" i="15"/>
  <c r="E50" i="15"/>
  <c r="T50" i="15" s="1"/>
  <c r="U49" i="15"/>
  <c r="S49" i="15"/>
  <c r="R49" i="15"/>
  <c r="Q49" i="15"/>
  <c r="P49" i="15"/>
  <c r="E49" i="15"/>
  <c r="T49" i="15" s="1"/>
  <c r="S48" i="15"/>
  <c r="R48" i="15"/>
  <c r="Q48" i="15"/>
  <c r="P48" i="15"/>
  <c r="E48" i="15"/>
  <c r="U48" i="15" s="1"/>
  <c r="S47" i="15"/>
  <c r="R47" i="15"/>
  <c r="Q47" i="15"/>
  <c r="P47" i="15"/>
  <c r="E47" i="15"/>
  <c r="U47" i="15" s="1"/>
  <c r="U46" i="15"/>
  <c r="S46" i="15"/>
  <c r="R46" i="15"/>
  <c r="Q46" i="15"/>
  <c r="P46" i="15"/>
  <c r="E46" i="15"/>
  <c r="T46" i="15" s="1"/>
  <c r="U45" i="15"/>
  <c r="T45" i="15"/>
  <c r="S45" i="15"/>
  <c r="R45" i="15"/>
  <c r="Q45" i="15"/>
  <c r="P45" i="15"/>
  <c r="E45" i="15"/>
  <c r="T44" i="15"/>
  <c r="S44" i="15"/>
  <c r="R44" i="15"/>
  <c r="Q44" i="15"/>
  <c r="P44" i="15"/>
  <c r="E44" i="15"/>
  <c r="U44" i="15" s="1"/>
  <c r="O42" i="15"/>
  <c r="N42" i="15"/>
  <c r="M42" i="15"/>
  <c r="S42" i="15" s="1"/>
  <c r="L42" i="15"/>
  <c r="R42" i="15" s="1"/>
  <c r="K42" i="15"/>
  <c r="J42" i="15"/>
  <c r="I42" i="15"/>
  <c r="H42" i="15"/>
  <c r="G42" i="15"/>
  <c r="F42" i="15"/>
  <c r="C42" i="15"/>
  <c r="B42" i="15"/>
  <c r="S41" i="15"/>
  <c r="R41" i="15"/>
  <c r="Q41" i="15"/>
  <c r="P41" i="15"/>
  <c r="E41" i="15"/>
  <c r="U41" i="15" s="1"/>
  <c r="S40" i="15"/>
  <c r="R40" i="15"/>
  <c r="Q40" i="15"/>
  <c r="P40" i="15"/>
  <c r="E40" i="15"/>
  <c r="U40" i="15" s="1"/>
  <c r="S39" i="15"/>
  <c r="R39" i="15"/>
  <c r="Q39" i="15"/>
  <c r="P39" i="15"/>
  <c r="E39" i="15"/>
  <c r="T39" i="15" s="1"/>
  <c r="U38" i="15"/>
  <c r="T38" i="15"/>
  <c r="S38" i="15"/>
  <c r="R38" i="15"/>
  <c r="Q38" i="15"/>
  <c r="P38" i="15"/>
  <c r="E38" i="15"/>
  <c r="U37" i="15"/>
  <c r="T37" i="15"/>
  <c r="S37" i="15"/>
  <c r="R37" i="15"/>
  <c r="Q37" i="15"/>
  <c r="P37" i="15"/>
  <c r="E37" i="15"/>
  <c r="O35" i="15"/>
  <c r="N35" i="15"/>
  <c r="M35" i="15"/>
  <c r="S35" i="15" s="1"/>
  <c r="L35" i="15"/>
  <c r="R35" i="15" s="1"/>
  <c r="K35" i="15"/>
  <c r="J35" i="15"/>
  <c r="I35" i="15"/>
  <c r="Q35" i="15" s="1"/>
  <c r="H35" i="15"/>
  <c r="P35" i="15" s="1"/>
  <c r="G35" i="15"/>
  <c r="F35" i="15"/>
  <c r="C35" i="15"/>
  <c r="E35" i="15" s="1"/>
  <c r="B35" i="15"/>
  <c r="T34" i="15"/>
  <c r="S34" i="15"/>
  <c r="R34" i="15"/>
  <c r="Q34" i="15"/>
  <c r="P34" i="15"/>
  <c r="E34" i="15"/>
  <c r="U34" i="15" s="1"/>
  <c r="O32" i="15"/>
  <c r="N32" i="15"/>
  <c r="M32" i="15"/>
  <c r="S32" i="15" s="1"/>
  <c r="L32" i="15"/>
  <c r="K32" i="15"/>
  <c r="J32" i="15"/>
  <c r="I32" i="15"/>
  <c r="H32" i="15"/>
  <c r="G32" i="15"/>
  <c r="F32" i="15"/>
  <c r="C32" i="15"/>
  <c r="E32" i="15" s="1"/>
  <c r="B32" i="15"/>
  <c r="S31" i="15"/>
  <c r="R31" i="15"/>
  <c r="Q31" i="15"/>
  <c r="P31" i="15"/>
  <c r="E31" i="15"/>
  <c r="U31" i="15" s="1"/>
  <c r="S30" i="15"/>
  <c r="R30" i="15"/>
  <c r="Q30" i="15"/>
  <c r="P30" i="15"/>
  <c r="E30" i="15"/>
  <c r="U30" i="15" s="1"/>
  <c r="S29" i="15"/>
  <c r="R29" i="15"/>
  <c r="Q29" i="15"/>
  <c r="P29" i="15"/>
  <c r="E29" i="15"/>
  <c r="T29" i="15" s="1"/>
  <c r="S28" i="15"/>
  <c r="R28" i="15"/>
  <c r="Q28" i="15"/>
  <c r="P28" i="15"/>
  <c r="E28" i="15"/>
  <c r="U28" i="15" s="1"/>
  <c r="O26" i="15"/>
  <c r="N26" i="15"/>
  <c r="M26" i="15"/>
  <c r="S26" i="15" s="1"/>
  <c r="L26" i="15"/>
  <c r="R26" i="15" s="1"/>
  <c r="K26" i="15"/>
  <c r="J26" i="15"/>
  <c r="I26" i="15"/>
  <c r="H26" i="15"/>
  <c r="G26" i="15"/>
  <c r="F26" i="15"/>
  <c r="C26" i="15"/>
  <c r="E26" i="15" s="1"/>
  <c r="B26" i="15"/>
  <c r="S25" i="15"/>
  <c r="R25" i="15"/>
  <c r="Q25" i="15"/>
  <c r="P25" i="15"/>
  <c r="E25" i="15"/>
  <c r="U25" i="15" s="1"/>
  <c r="S24" i="15"/>
  <c r="R24" i="15"/>
  <c r="Q24" i="15"/>
  <c r="P24" i="15"/>
  <c r="E24" i="15"/>
  <c r="U24" i="15" s="1"/>
  <c r="S23" i="15"/>
  <c r="R23" i="15"/>
  <c r="Q23" i="15"/>
  <c r="P23" i="15"/>
  <c r="T23" i="15" s="1"/>
  <c r="E23" i="15"/>
  <c r="U23" i="15" s="1"/>
  <c r="S22" i="15"/>
  <c r="R22" i="15"/>
  <c r="Q22" i="15"/>
  <c r="P22" i="15"/>
  <c r="E22" i="15"/>
  <c r="T22" i="15" s="1"/>
  <c r="U21" i="15"/>
  <c r="T21" i="15"/>
  <c r="S21" i="15"/>
  <c r="R21" i="15"/>
  <c r="Q21" i="15"/>
  <c r="P21" i="15"/>
  <c r="E21" i="15"/>
  <c r="U20" i="15"/>
  <c r="T20" i="15"/>
  <c r="S20" i="15"/>
  <c r="R20" i="15"/>
  <c r="Q20" i="15"/>
  <c r="P20" i="15"/>
  <c r="E20" i="15"/>
  <c r="T19" i="15"/>
  <c r="S19" i="15"/>
  <c r="R19" i="15"/>
  <c r="Q19" i="15"/>
  <c r="P19" i="15"/>
  <c r="E19" i="15"/>
  <c r="U19" i="15" s="1"/>
  <c r="O17" i="15"/>
  <c r="S17" i="15" s="1"/>
  <c r="N17" i="15"/>
  <c r="M17" i="15"/>
  <c r="L17" i="15"/>
  <c r="R17" i="15" s="1"/>
  <c r="K17" i="15"/>
  <c r="J17" i="15"/>
  <c r="I17" i="15"/>
  <c r="Q17" i="15" s="1"/>
  <c r="H17" i="15"/>
  <c r="P17" i="15" s="1"/>
  <c r="G17" i="15"/>
  <c r="F17" i="15"/>
  <c r="C17" i="15"/>
  <c r="B17" i="15"/>
  <c r="E17" i="15" s="1"/>
  <c r="T16" i="15"/>
  <c r="S16" i="15"/>
  <c r="R16" i="15"/>
  <c r="Q16" i="15"/>
  <c r="P16" i="15"/>
  <c r="E16" i="15"/>
  <c r="U16" i="15" s="1"/>
  <c r="S15" i="15"/>
  <c r="R15" i="15"/>
  <c r="Q15" i="15"/>
  <c r="P15" i="15"/>
  <c r="E15" i="15"/>
  <c r="T15" i="15" s="1"/>
  <c r="U14" i="15"/>
  <c r="T14" i="15"/>
  <c r="S14" i="15"/>
  <c r="R14" i="15"/>
  <c r="Q14" i="15"/>
  <c r="P14" i="15"/>
  <c r="E14" i="15"/>
  <c r="U13" i="15"/>
  <c r="T13" i="15"/>
  <c r="S13" i="15"/>
  <c r="R13" i="15"/>
  <c r="Q13" i="15"/>
  <c r="P13" i="15"/>
  <c r="E13" i="15"/>
  <c r="T12" i="15"/>
  <c r="S12" i="15"/>
  <c r="R12" i="15"/>
  <c r="Q12" i="15"/>
  <c r="P12" i="15"/>
  <c r="E12" i="15"/>
  <c r="U12" i="15" s="1"/>
  <c r="S11" i="15"/>
  <c r="R11" i="15"/>
  <c r="Q11" i="15"/>
  <c r="P11" i="15"/>
  <c r="E11" i="15"/>
  <c r="T11" i="15" s="1"/>
  <c r="S10" i="15"/>
  <c r="R10" i="15"/>
  <c r="Q10" i="15"/>
  <c r="U10" i="15" s="1"/>
  <c r="P10" i="15"/>
  <c r="T10" i="15" s="1"/>
  <c r="E10" i="15"/>
  <c r="S9" i="15"/>
  <c r="R9" i="15"/>
  <c r="Q9" i="15"/>
  <c r="P9" i="15"/>
  <c r="E9" i="15"/>
  <c r="U9" i="15" s="1"/>
  <c r="T96" i="14"/>
  <c r="S96" i="14"/>
  <c r="R96" i="14"/>
  <c r="Q96" i="14"/>
  <c r="P96" i="14"/>
  <c r="E96" i="14"/>
  <c r="U96" i="14" s="1"/>
  <c r="U95" i="14"/>
  <c r="S95" i="14"/>
  <c r="R95" i="14"/>
  <c r="Q95" i="14"/>
  <c r="P95" i="14"/>
  <c r="E95" i="14"/>
  <c r="T95" i="14" s="1"/>
  <c r="U94" i="14"/>
  <c r="T94" i="14"/>
  <c r="S94" i="14"/>
  <c r="R94" i="14"/>
  <c r="Q94" i="14"/>
  <c r="P94" i="14"/>
  <c r="E94" i="14"/>
  <c r="U93" i="14"/>
  <c r="S93" i="14"/>
  <c r="R93" i="14"/>
  <c r="Q93" i="14"/>
  <c r="P93" i="14"/>
  <c r="E93" i="14"/>
  <c r="T93" i="14" s="1"/>
  <c r="S92" i="14"/>
  <c r="R92" i="14"/>
  <c r="Q92" i="14"/>
  <c r="P92" i="14"/>
  <c r="E92" i="14"/>
  <c r="U92" i="14" s="1"/>
  <c r="U91" i="14"/>
  <c r="S91" i="14"/>
  <c r="R91" i="14"/>
  <c r="Q91" i="14"/>
  <c r="P91" i="14"/>
  <c r="E91" i="14"/>
  <c r="T91" i="14" s="1"/>
  <c r="U90" i="14"/>
  <c r="T90" i="14"/>
  <c r="S90" i="14"/>
  <c r="R90" i="14"/>
  <c r="Q90" i="14"/>
  <c r="P90" i="14"/>
  <c r="E90" i="14"/>
  <c r="T89" i="14"/>
  <c r="S89" i="14"/>
  <c r="R89" i="14"/>
  <c r="Q89" i="14"/>
  <c r="P89" i="14"/>
  <c r="E89" i="14"/>
  <c r="U89" i="14" s="1"/>
  <c r="S88" i="14"/>
  <c r="R88" i="14"/>
  <c r="Q88" i="14"/>
  <c r="P88" i="14"/>
  <c r="P87" i="14" s="1"/>
  <c r="P115" i="14" s="1"/>
  <c r="E88" i="14"/>
  <c r="V75" i="14"/>
  <c r="O75" i="14"/>
  <c r="N75" i="14"/>
  <c r="M75" i="14"/>
  <c r="S75" i="14" s="1"/>
  <c r="L75" i="14"/>
  <c r="K75" i="14"/>
  <c r="J75" i="14"/>
  <c r="I75" i="14"/>
  <c r="H75" i="14"/>
  <c r="G75" i="14"/>
  <c r="F75" i="14"/>
  <c r="C75" i="14"/>
  <c r="B75" i="14"/>
  <c r="O74" i="14"/>
  <c r="N74" i="14"/>
  <c r="R74" i="14" s="1"/>
  <c r="M74" i="14"/>
  <c r="S74" i="14" s="1"/>
  <c r="L74" i="14"/>
  <c r="K74" i="14"/>
  <c r="J74" i="14"/>
  <c r="I74" i="14"/>
  <c r="Q74" i="14" s="1"/>
  <c r="H74" i="14"/>
  <c r="G74" i="14"/>
  <c r="F74" i="14"/>
  <c r="E74" i="14"/>
  <c r="C74" i="14"/>
  <c r="B74" i="14"/>
  <c r="O73" i="14"/>
  <c r="S73" i="14" s="1"/>
  <c r="N73" i="14"/>
  <c r="M73" i="14"/>
  <c r="L73" i="14"/>
  <c r="R73" i="14" s="1"/>
  <c r="K73" i="14"/>
  <c r="J73" i="14"/>
  <c r="I73" i="14"/>
  <c r="Q73" i="14" s="1"/>
  <c r="H73" i="14"/>
  <c r="P73" i="14" s="1"/>
  <c r="G73" i="14"/>
  <c r="F73" i="14"/>
  <c r="C73" i="14"/>
  <c r="B73" i="14"/>
  <c r="E73" i="14" s="1"/>
  <c r="U72" i="14"/>
  <c r="S72" i="14"/>
  <c r="R72" i="14"/>
  <c r="Q72" i="14"/>
  <c r="P72" i="14"/>
  <c r="E72" i="14"/>
  <c r="T72" i="14" s="1"/>
  <c r="S71" i="14"/>
  <c r="R71" i="14"/>
  <c r="Q71" i="14"/>
  <c r="U71" i="14" s="1"/>
  <c r="P71" i="14"/>
  <c r="T71" i="14" s="1"/>
  <c r="E71" i="14"/>
  <c r="V69" i="14"/>
  <c r="O69" i="14"/>
  <c r="N69" i="14"/>
  <c r="M69" i="14"/>
  <c r="L69" i="14"/>
  <c r="K69" i="14"/>
  <c r="J69" i="14"/>
  <c r="I69" i="14"/>
  <c r="H69" i="14"/>
  <c r="G69" i="14"/>
  <c r="F69" i="14"/>
  <c r="C69" i="14"/>
  <c r="B69" i="14"/>
  <c r="R68" i="14"/>
  <c r="O68" i="14"/>
  <c r="N68" i="14"/>
  <c r="M68" i="14"/>
  <c r="S68" i="14" s="1"/>
  <c r="L68" i="14"/>
  <c r="K68" i="14"/>
  <c r="J68" i="14"/>
  <c r="I68" i="14"/>
  <c r="H68" i="14"/>
  <c r="G68" i="14"/>
  <c r="F68" i="14"/>
  <c r="C68" i="14"/>
  <c r="B68" i="14"/>
  <c r="E68" i="14" s="1"/>
  <c r="U67" i="14"/>
  <c r="S67" i="14"/>
  <c r="R67" i="14"/>
  <c r="Q67" i="14"/>
  <c r="P67" i="14"/>
  <c r="E67" i="14"/>
  <c r="T67" i="14" s="1"/>
  <c r="S66" i="14"/>
  <c r="R66" i="14"/>
  <c r="Q66" i="14"/>
  <c r="P66" i="14"/>
  <c r="E66" i="14"/>
  <c r="T66" i="14" s="1"/>
  <c r="S65" i="14"/>
  <c r="R65" i="14"/>
  <c r="Q65" i="14"/>
  <c r="P65" i="14"/>
  <c r="E65" i="14"/>
  <c r="U65" i="14" s="1"/>
  <c r="U64" i="14"/>
  <c r="S64" i="14"/>
  <c r="R64" i="14"/>
  <c r="Q64" i="14"/>
  <c r="P64" i="14"/>
  <c r="E64" i="14"/>
  <c r="T64" i="14" s="1"/>
  <c r="T63" i="14"/>
  <c r="S63" i="14"/>
  <c r="R63" i="14"/>
  <c r="Q63" i="14"/>
  <c r="P63" i="14"/>
  <c r="E63" i="14"/>
  <c r="O61" i="14"/>
  <c r="N61" i="14"/>
  <c r="M61" i="14"/>
  <c r="S61" i="14" s="1"/>
  <c r="L61" i="14"/>
  <c r="R61" i="14" s="1"/>
  <c r="K61" i="14"/>
  <c r="J61" i="14"/>
  <c r="I61" i="14"/>
  <c r="H61" i="14"/>
  <c r="C61" i="14"/>
  <c r="B61" i="14"/>
  <c r="E61" i="14" s="1"/>
  <c r="U60" i="14"/>
  <c r="S60" i="14"/>
  <c r="R60" i="14"/>
  <c r="Q60" i="14"/>
  <c r="P60" i="14"/>
  <c r="E60" i="14"/>
  <c r="T60" i="14" s="1"/>
  <c r="S59" i="14"/>
  <c r="R59" i="14"/>
  <c r="Q59" i="14"/>
  <c r="P59" i="14"/>
  <c r="E59" i="14"/>
  <c r="T59" i="14" s="1"/>
  <c r="S58" i="14"/>
  <c r="R58" i="14"/>
  <c r="Q58" i="14"/>
  <c r="P58" i="14"/>
  <c r="E58" i="14"/>
  <c r="U58" i="14" s="1"/>
  <c r="S57" i="14"/>
  <c r="R57" i="14"/>
  <c r="Q57" i="14"/>
  <c r="P57" i="14"/>
  <c r="E57" i="14"/>
  <c r="U57" i="14" s="1"/>
  <c r="O55" i="14"/>
  <c r="N55" i="14"/>
  <c r="M55" i="14"/>
  <c r="S55" i="14" s="1"/>
  <c r="L55" i="14"/>
  <c r="R55" i="14" s="1"/>
  <c r="K55" i="14"/>
  <c r="J55" i="14"/>
  <c r="I55" i="14"/>
  <c r="H55" i="14"/>
  <c r="G55" i="14"/>
  <c r="F55" i="14"/>
  <c r="C55" i="14"/>
  <c r="B55" i="14"/>
  <c r="U54" i="14"/>
  <c r="T54" i="14"/>
  <c r="S54" i="14"/>
  <c r="R54" i="14"/>
  <c r="Q54" i="14"/>
  <c r="P54" i="14"/>
  <c r="E54" i="14"/>
  <c r="U53" i="14"/>
  <c r="T53" i="14"/>
  <c r="S53" i="14"/>
  <c r="R53" i="14"/>
  <c r="Q53" i="14"/>
  <c r="P53" i="14"/>
  <c r="E53" i="14"/>
  <c r="T52" i="14"/>
  <c r="S52" i="14"/>
  <c r="R52" i="14"/>
  <c r="Q52" i="14"/>
  <c r="P52" i="14"/>
  <c r="E52" i="14"/>
  <c r="U52" i="14" s="1"/>
  <c r="S51" i="14"/>
  <c r="R51" i="14"/>
  <c r="Q51" i="14"/>
  <c r="P51" i="14"/>
  <c r="E51" i="14"/>
  <c r="U51" i="14" s="1"/>
  <c r="S50" i="14"/>
  <c r="R50" i="14"/>
  <c r="Q50" i="14"/>
  <c r="P50" i="14"/>
  <c r="E50" i="14"/>
  <c r="T50" i="14" s="1"/>
  <c r="S49" i="14"/>
  <c r="R49" i="14"/>
  <c r="Q49" i="14"/>
  <c r="P49" i="14"/>
  <c r="E49" i="14"/>
  <c r="U49" i="14" s="1"/>
  <c r="S48" i="14"/>
  <c r="R48" i="14"/>
  <c r="Q48" i="14"/>
  <c r="P48" i="14"/>
  <c r="E48" i="14"/>
  <c r="U47" i="14"/>
  <c r="T47" i="14"/>
  <c r="S47" i="14"/>
  <c r="R47" i="14"/>
  <c r="Q47" i="14"/>
  <c r="P47" i="14"/>
  <c r="E47" i="14"/>
  <c r="U46" i="14"/>
  <c r="T46" i="14"/>
  <c r="S46" i="14"/>
  <c r="R46" i="14"/>
  <c r="Q46" i="14"/>
  <c r="P46" i="14"/>
  <c r="E46" i="14"/>
  <c r="T45" i="14"/>
  <c r="S45" i="14"/>
  <c r="R45" i="14"/>
  <c r="Q45" i="14"/>
  <c r="P45" i="14"/>
  <c r="E45" i="14"/>
  <c r="U45" i="14" s="1"/>
  <c r="S44" i="14"/>
  <c r="R44" i="14"/>
  <c r="Q44" i="14"/>
  <c r="P44" i="14"/>
  <c r="E44" i="14"/>
  <c r="U44" i="14" s="1"/>
  <c r="V42" i="14"/>
  <c r="O42" i="14"/>
  <c r="N42" i="14"/>
  <c r="M42" i="14"/>
  <c r="L42" i="14"/>
  <c r="R42" i="14" s="1"/>
  <c r="K42" i="14"/>
  <c r="J42" i="14"/>
  <c r="I42" i="14"/>
  <c r="Q42" i="14" s="1"/>
  <c r="H42" i="14"/>
  <c r="G42" i="14"/>
  <c r="F42" i="14"/>
  <c r="C42" i="14"/>
  <c r="B42" i="14"/>
  <c r="T41" i="14"/>
  <c r="S41" i="14"/>
  <c r="R41" i="14"/>
  <c r="Q41" i="14"/>
  <c r="P41" i="14"/>
  <c r="E41" i="14"/>
  <c r="U41" i="14" s="1"/>
  <c r="S40" i="14"/>
  <c r="R40" i="14"/>
  <c r="Q40" i="14"/>
  <c r="P40" i="14"/>
  <c r="E40" i="14"/>
  <c r="U40" i="14" s="1"/>
  <c r="U39" i="14"/>
  <c r="S39" i="14"/>
  <c r="R39" i="14"/>
  <c r="Q39" i="14"/>
  <c r="P39" i="14"/>
  <c r="E39" i="14"/>
  <c r="T39" i="14" s="1"/>
  <c r="S38" i="14"/>
  <c r="R38" i="14"/>
  <c r="Q38" i="14"/>
  <c r="P38" i="14"/>
  <c r="E38" i="14"/>
  <c r="S37" i="14"/>
  <c r="R37" i="14"/>
  <c r="Q37" i="14"/>
  <c r="P37" i="14"/>
  <c r="E37" i="14"/>
  <c r="U37" i="14" s="1"/>
  <c r="S35" i="14"/>
  <c r="O35" i="14"/>
  <c r="N35" i="14"/>
  <c r="M35" i="14"/>
  <c r="L35" i="14"/>
  <c r="R35" i="14" s="1"/>
  <c r="K35" i="14"/>
  <c r="J35" i="14"/>
  <c r="I35" i="14"/>
  <c r="H35" i="14"/>
  <c r="P35" i="14" s="1"/>
  <c r="G35" i="14"/>
  <c r="F35" i="14"/>
  <c r="C35" i="14"/>
  <c r="B35" i="14"/>
  <c r="E35" i="14" s="1"/>
  <c r="S34" i="14"/>
  <c r="R34" i="14"/>
  <c r="Q34" i="14"/>
  <c r="P34" i="14"/>
  <c r="E34" i="14"/>
  <c r="U34" i="14" s="1"/>
  <c r="O32" i="14"/>
  <c r="N32" i="14"/>
  <c r="M32" i="14"/>
  <c r="S32" i="14" s="1"/>
  <c r="L32" i="14"/>
  <c r="R32" i="14" s="1"/>
  <c r="K32" i="14"/>
  <c r="J32" i="14"/>
  <c r="I32" i="14"/>
  <c r="H32" i="14"/>
  <c r="G32" i="14"/>
  <c r="F32" i="14"/>
  <c r="C32" i="14"/>
  <c r="B32" i="14"/>
  <c r="E32" i="14" s="1"/>
  <c r="S31" i="14"/>
  <c r="R31" i="14"/>
  <c r="Q31" i="14"/>
  <c r="P31" i="14"/>
  <c r="E31" i="14"/>
  <c r="U31" i="14" s="1"/>
  <c r="S30" i="14"/>
  <c r="R30" i="14"/>
  <c r="Q30" i="14"/>
  <c r="P30" i="14"/>
  <c r="E30" i="14"/>
  <c r="T30" i="14" s="1"/>
  <c r="S29" i="14"/>
  <c r="R29" i="14"/>
  <c r="Q29" i="14"/>
  <c r="P29" i="14"/>
  <c r="E29" i="14"/>
  <c r="U29" i="14" s="1"/>
  <c r="S28" i="14"/>
  <c r="R28" i="14"/>
  <c r="Q28" i="14"/>
  <c r="P28" i="14"/>
  <c r="E28" i="14"/>
  <c r="U28" i="14" s="1"/>
  <c r="R26" i="14"/>
  <c r="O26" i="14"/>
  <c r="N26" i="14"/>
  <c r="M26" i="14"/>
  <c r="S26" i="14" s="1"/>
  <c r="L26" i="14"/>
  <c r="K26" i="14"/>
  <c r="J26" i="14"/>
  <c r="I26" i="14"/>
  <c r="Q26" i="14" s="1"/>
  <c r="H26" i="14"/>
  <c r="G26" i="14"/>
  <c r="F26" i="14"/>
  <c r="C26" i="14"/>
  <c r="B26" i="14"/>
  <c r="E26" i="14" s="1"/>
  <c r="U25" i="14"/>
  <c r="T25" i="14"/>
  <c r="S25" i="14"/>
  <c r="R25" i="14"/>
  <c r="Q25" i="14"/>
  <c r="P25" i="14"/>
  <c r="E25" i="14"/>
  <c r="T24" i="14"/>
  <c r="S24" i="14"/>
  <c r="R24" i="14"/>
  <c r="Q24" i="14"/>
  <c r="P24" i="14"/>
  <c r="E24" i="14"/>
  <c r="U24" i="14" s="1"/>
  <c r="S23" i="14"/>
  <c r="R23" i="14"/>
  <c r="Q23" i="14"/>
  <c r="P23" i="14"/>
  <c r="E23" i="14"/>
  <c r="U22" i="14"/>
  <c r="S22" i="14"/>
  <c r="R22" i="14"/>
  <c r="Q22" i="14"/>
  <c r="P22" i="14"/>
  <c r="E22" i="14"/>
  <c r="T22" i="14" s="1"/>
  <c r="S21" i="14"/>
  <c r="R21" i="14"/>
  <c r="Q21" i="14"/>
  <c r="P21" i="14"/>
  <c r="E21" i="14"/>
  <c r="S20" i="14"/>
  <c r="R20" i="14"/>
  <c r="Q20" i="14"/>
  <c r="P20" i="14"/>
  <c r="E20" i="14"/>
  <c r="U20" i="14" s="1"/>
  <c r="S19" i="14"/>
  <c r="R19" i="14"/>
  <c r="Q19" i="14"/>
  <c r="P19" i="14"/>
  <c r="E19" i="14"/>
  <c r="T19" i="14" s="1"/>
  <c r="S17" i="14"/>
  <c r="R17" i="14"/>
  <c r="O17" i="14"/>
  <c r="N17" i="14"/>
  <c r="M17" i="14"/>
  <c r="L17" i="14"/>
  <c r="K17" i="14"/>
  <c r="J17" i="14"/>
  <c r="I17" i="14"/>
  <c r="H17" i="14"/>
  <c r="G17" i="14"/>
  <c r="F17" i="14"/>
  <c r="C17" i="14"/>
  <c r="B17" i="14"/>
  <c r="S16" i="14"/>
  <c r="R16" i="14"/>
  <c r="Q16" i="14"/>
  <c r="P16" i="14"/>
  <c r="E16" i="14"/>
  <c r="T16" i="14" s="1"/>
  <c r="U15" i="14"/>
  <c r="T15" i="14"/>
  <c r="S15" i="14"/>
  <c r="R15" i="14"/>
  <c r="Q15" i="14"/>
  <c r="P15" i="14"/>
  <c r="E15" i="14"/>
  <c r="U14" i="14"/>
  <c r="T14" i="14"/>
  <c r="S14" i="14"/>
  <c r="R14" i="14"/>
  <c r="Q14" i="14"/>
  <c r="P14" i="14"/>
  <c r="E14" i="14"/>
  <c r="T13" i="14"/>
  <c r="S13" i="14"/>
  <c r="R13" i="14"/>
  <c r="Q13" i="14"/>
  <c r="P13" i="14"/>
  <c r="E13" i="14"/>
  <c r="U13" i="14" s="1"/>
  <c r="S12" i="14"/>
  <c r="R12" i="14"/>
  <c r="Q12" i="14"/>
  <c r="P12" i="14"/>
  <c r="E12" i="14"/>
  <c r="U12" i="14" s="1"/>
  <c r="U11" i="14"/>
  <c r="S11" i="14"/>
  <c r="R11" i="14"/>
  <c r="Q11" i="14"/>
  <c r="P11" i="14"/>
  <c r="E11" i="14"/>
  <c r="T11" i="14" s="1"/>
  <c r="S10" i="14"/>
  <c r="R10" i="14"/>
  <c r="Q10" i="14"/>
  <c r="P10" i="14"/>
  <c r="E10" i="14"/>
  <c r="S9" i="14"/>
  <c r="R9" i="14"/>
  <c r="Q9" i="14"/>
  <c r="P9" i="14"/>
  <c r="E9" i="14"/>
  <c r="S96" i="13"/>
  <c r="R96" i="13"/>
  <c r="Q96" i="13"/>
  <c r="P96" i="13"/>
  <c r="E96" i="13"/>
  <c r="T96" i="13" s="1"/>
  <c r="U95" i="13"/>
  <c r="T95" i="13"/>
  <c r="S95" i="13"/>
  <c r="R95" i="13"/>
  <c r="Q95" i="13"/>
  <c r="P95" i="13"/>
  <c r="E95" i="13"/>
  <c r="U94" i="13"/>
  <c r="T94" i="13"/>
  <c r="S94" i="13"/>
  <c r="R94" i="13"/>
  <c r="Q94" i="13"/>
  <c r="P94" i="13"/>
  <c r="E94" i="13"/>
  <c r="T93" i="13"/>
  <c r="S93" i="13"/>
  <c r="R93" i="13"/>
  <c r="Q93" i="13"/>
  <c r="P93" i="13"/>
  <c r="E93" i="13"/>
  <c r="U93" i="13" s="1"/>
  <c r="S92" i="13"/>
  <c r="R92" i="13"/>
  <c r="Q92" i="13"/>
  <c r="P92" i="13"/>
  <c r="E92" i="13"/>
  <c r="U92" i="13" s="1"/>
  <c r="U91" i="13"/>
  <c r="S91" i="13"/>
  <c r="R91" i="13"/>
  <c r="Q91" i="13"/>
  <c r="P91" i="13"/>
  <c r="E91" i="13"/>
  <c r="T91" i="13" s="1"/>
  <c r="S90" i="13"/>
  <c r="R90" i="13"/>
  <c r="Q90" i="13"/>
  <c r="P90" i="13"/>
  <c r="E90" i="13"/>
  <c r="S89" i="13"/>
  <c r="R89" i="13"/>
  <c r="Q89" i="13"/>
  <c r="P89" i="13"/>
  <c r="E89" i="13"/>
  <c r="S88" i="13"/>
  <c r="R88" i="13"/>
  <c r="Q88" i="13"/>
  <c r="P88" i="13"/>
  <c r="E88" i="13"/>
  <c r="U88" i="13" s="1"/>
  <c r="V75" i="13"/>
  <c r="O75" i="13"/>
  <c r="N75" i="13"/>
  <c r="M75" i="13"/>
  <c r="L75" i="13"/>
  <c r="K75" i="13"/>
  <c r="J75" i="13"/>
  <c r="I75" i="13"/>
  <c r="H75" i="13"/>
  <c r="G75" i="13"/>
  <c r="F75" i="13"/>
  <c r="C75" i="13"/>
  <c r="B75" i="13"/>
  <c r="O74" i="13"/>
  <c r="N74" i="13"/>
  <c r="M74" i="13"/>
  <c r="S74" i="13" s="1"/>
  <c r="L74" i="13"/>
  <c r="R74" i="13" s="1"/>
  <c r="K74" i="13"/>
  <c r="J74" i="13"/>
  <c r="I74" i="13"/>
  <c r="Q74" i="13" s="1"/>
  <c r="H74" i="13"/>
  <c r="G74" i="13"/>
  <c r="F74" i="13"/>
  <c r="C74" i="13"/>
  <c r="E74" i="13" s="1"/>
  <c r="B74" i="13"/>
  <c r="O73" i="13"/>
  <c r="N73" i="13"/>
  <c r="R73" i="13" s="1"/>
  <c r="M73" i="13"/>
  <c r="L73" i="13"/>
  <c r="K73" i="13"/>
  <c r="J73" i="13"/>
  <c r="I73" i="13"/>
  <c r="Q73" i="13" s="1"/>
  <c r="H73" i="13"/>
  <c r="G73" i="13"/>
  <c r="F73" i="13"/>
  <c r="E73" i="13"/>
  <c r="C73" i="13"/>
  <c r="B73" i="13"/>
  <c r="U72" i="13"/>
  <c r="S72" i="13"/>
  <c r="R72" i="13"/>
  <c r="Q72" i="13"/>
  <c r="P72" i="13"/>
  <c r="E72" i="13"/>
  <c r="T72" i="13" s="1"/>
  <c r="S71" i="13"/>
  <c r="R71" i="13"/>
  <c r="Q71" i="13"/>
  <c r="P71" i="13"/>
  <c r="E71" i="13"/>
  <c r="V69" i="13"/>
  <c r="O69" i="13"/>
  <c r="N69" i="13"/>
  <c r="R69" i="13" s="1"/>
  <c r="M69" i="13"/>
  <c r="L69" i="13"/>
  <c r="K69" i="13"/>
  <c r="J69" i="13"/>
  <c r="I69" i="13"/>
  <c r="H69" i="13"/>
  <c r="G69" i="13"/>
  <c r="F69" i="13"/>
  <c r="C69" i="13"/>
  <c r="B69" i="13"/>
  <c r="O68" i="13"/>
  <c r="N68" i="13"/>
  <c r="M68" i="13"/>
  <c r="S68" i="13" s="1"/>
  <c r="L68" i="13"/>
  <c r="R68" i="13" s="1"/>
  <c r="K68" i="13"/>
  <c r="J68" i="13"/>
  <c r="I68" i="13"/>
  <c r="H68" i="13"/>
  <c r="G68" i="13"/>
  <c r="F68" i="13"/>
  <c r="C68" i="13"/>
  <c r="B68" i="13"/>
  <c r="E68" i="13" s="1"/>
  <c r="S67" i="13"/>
  <c r="R67" i="13"/>
  <c r="Q67" i="13"/>
  <c r="P67" i="13"/>
  <c r="E67" i="13"/>
  <c r="U67" i="13" s="1"/>
  <c r="U66" i="13"/>
  <c r="S66" i="13"/>
  <c r="R66" i="13"/>
  <c r="Q66" i="13"/>
  <c r="P66" i="13"/>
  <c r="E66" i="13"/>
  <c r="T66" i="13" s="1"/>
  <c r="S65" i="13"/>
  <c r="R65" i="13"/>
  <c r="Q65" i="13"/>
  <c r="P65" i="13"/>
  <c r="E65" i="13"/>
  <c r="S64" i="13"/>
  <c r="R64" i="13"/>
  <c r="Q64" i="13"/>
  <c r="P64" i="13"/>
  <c r="E64" i="13"/>
  <c r="U63" i="13"/>
  <c r="S63" i="13"/>
  <c r="R63" i="13"/>
  <c r="Q63" i="13"/>
  <c r="P63" i="13"/>
  <c r="E63" i="13"/>
  <c r="O61" i="13"/>
  <c r="N61" i="13"/>
  <c r="M61" i="13"/>
  <c r="S61" i="13" s="1"/>
  <c r="L61" i="13"/>
  <c r="R61" i="13" s="1"/>
  <c r="K61" i="13"/>
  <c r="J61" i="13"/>
  <c r="I61" i="13"/>
  <c r="H61" i="13"/>
  <c r="C61" i="13"/>
  <c r="B61" i="13"/>
  <c r="U60" i="13"/>
  <c r="T60" i="13"/>
  <c r="S60" i="13"/>
  <c r="R60" i="13"/>
  <c r="Q60" i="13"/>
  <c r="P60" i="13"/>
  <c r="E60" i="13"/>
  <c r="T59" i="13"/>
  <c r="S59" i="13"/>
  <c r="R59" i="13"/>
  <c r="Q59" i="13"/>
  <c r="P59" i="13"/>
  <c r="E59" i="13"/>
  <c r="U59" i="13" s="1"/>
  <c r="S58" i="13"/>
  <c r="R58" i="13"/>
  <c r="Q58" i="13"/>
  <c r="P58" i="13"/>
  <c r="E58" i="13"/>
  <c r="U58" i="13" s="1"/>
  <c r="U57" i="13"/>
  <c r="S57" i="13"/>
  <c r="R57" i="13"/>
  <c r="Q57" i="13"/>
  <c r="P57" i="13"/>
  <c r="E57" i="13"/>
  <c r="T57" i="13" s="1"/>
  <c r="R55" i="13"/>
  <c r="O55" i="13"/>
  <c r="N55" i="13"/>
  <c r="M55" i="13"/>
  <c r="S55" i="13" s="1"/>
  <c r="L55" i="13"/>
  <c r="K55" i="13"/>
  <c r="J55" i="13"/>
  <c r="I55" i="13"/>
  <c r="H55" i="13"/>
  <c r="G55" i="13"/>
  <c r="F55" i="13"/>
  <c r="C55" i="13"/>
  <c r="B55" i="13"/>
  <c r="U54" i="13"/>
  <c r="S54" i="13"/>
  <c r="R54" i="13"/>
  <c r="Q54" i="13"/>
  <c r="P54" i="13"/>
  <c r="E54" i="13"/>
  <c r="T54" i="13" s="1"/>
  <c r="S53" i="13"/>
  <c r="R53" i="13"/>
  <c r="Q53" i="13"/>
  <c r="P53" i="13"/>
  <c r="E53" i="13"/>
  <c r="U53" i="13" s="1"/>
  <c r="S52" i="13"/>
  <c r="R52" i="13"/>
  <c r="Q52" i="13"/>
  <c r="P52" i="13"/>
  <c r="E52" i="13"/>
  <c r="S51" i="13"/>
  <c r="R51" i="13"/>
  <c r="Q51" i="13"/>
  <c r="P51" i="13"/>
  <c r="E51" i="13"/>
  <c r="T51" i="13" s="1"/>
  <c r="U50" i="13"/>
  <c r="S50" i="13"/>
  <c r="R50" i="13"/>
  <c r="Q50" i="13"/>
  <c r="P50" i="13"/>
  <c r="E50" i="13"/>
  <c r="T50" i="13" s="1"/>
  <c r="S49" i="13"/>
  <c r="R49" i="13"/>
  <c r="Q49" i="13"/>
  <c r="P49" i="13"/>
  <c r="E49" i="13"/>
  <c r="U49" i="13" s="1"/>
  <c r="S48" i="13"/>
  <c r="R48" i="13"/>
  <c r="Q48" i="13"/>
  <c r="P48" i="13"/>
  <c r="E48" i="13"/>
  <c r="U48" i="13" s="1"/>
  <c r="S47" i="13"/>
  <c r="R47" i="13"/>
  <c r="Q47" i="13"/>
  <c r="P47" i="13"/>
  <c r="E47" i="13"/>
  <c r="U47" i="13" s="1"/>
  <c r="U46" i="13"/>
  <c r="S46" i="13"/>
  <c r="R46" i="13"/>
  <c r="Q46" i="13"/>
  <c r="P46" i="13"/>
  <c r="E46" i="13"/>
  <c r="T46" i="13" s="1"/>
  <c r="S45" i="13"/>
  <c r="R45" i="13"/>
  <c r="Q45" i="13"/>
  <c r="P45" i="13"/>
  <c r="E45" i="13"/>
  <c r="T45" i="13" s="1"/>
  <c r="S44" i="13"/>
  <c r="R44" i="13"/>
  <c r="Q44" i="13"/>
  <c r="P44" i="13"/>
  <c r="E44" i="13"/>
  <c r="S42" i="13"/>
  <c r="O42" i="13"/>
  <c r="N42" i="13"/>
  <c r="M42" i="13"/>
  <c r="L42" i="13"/>
  <c r="R42" i="13" s="1"/>
  <c r="K42" i="13"/>
  <c r="J42" i="13"/>
  <c r="I42" i="13"/>
  <c r="H42" i="13"/>
  <c r="G42" i="13"/>
  <c r="F42" i="13"/>
  <c r="C42" i="13"/>
  <c r="B42" i="13"/>
  <c r="S41" i="13"/>
  <c r="R41" i="13"/>
  <c r="Q41" i="13"/>
  <c r="P41" i="13"/>
  <c r="E41" i="13"/>
  <c r="S40" i="13"/>
  <c r="R40" i="13"/>
  <c r="Q40" i="13"/>
  <c r="P40" i="13"/>
  <c r="E40" i="13"/>
  <c r="T40" i="13" s="1"/>
  <c r="U39" i="13"/>
  <c r="T39" i="13"/>
  <c r="S39" i="13"/>
  <c r="R39" i="13"/>
  <c r="Q39" i="13"/>
  <c r="P39" i="13"/>
  <c r="E39" i="13"/>
  <c r="U38" i="13"/>
  <c r="S38" i="13"/>
  <c r="R38" i="13"/>
  <c r="Q38" i="13"/>
  <c r="P38" i="13"/>
  <c r="T38" i="13" s="1"/>
  <c r="E38" i="13"/>
  <c r="T37" i="13"/>
  <c r="S37" i="13"/>
  <c r="R37" i="13"/>
  <c r="Q37" i="13"/>
  <c r="P37" i="13"/>
  <c r="E37" i="13"/>
  <c r="O35" i="13"/>
  <c r="N35" i="13"/>
  <c r="M35" i="13"/>
  <c r="S35" i="13" s="1"/>
  <c r="L35" i="13"/>
  <c r="R35" i="13" s="1"/>
  <c r="K35" i="13"/>
  <c r="J35" i="13"/>
  <c r="I35" i="13"/>
  <c r="Q35" i="13" s="1"/>
  <c r="H35" i="13"/>
  <c r="P35" i="13" s="1"/>
  <c r="G35" i="13"/>
  <c r="F35" i="13"/>
  <c r="C35" i="13"/>
  <c r="E35" i="13" s="1"/>
  <c r="B35" i="13"/>
  <c r="S34" i="13"/>
  <c r="R34" i="13"/>
  <c r="Q34" i="13"/>
  <c r="P34" i="13"/>
  <c r="E34" i="13"/>
  <c r="U34" i="13" s="1"/>
  <c r="O32" i="13"/>
  <c r="N32" i="13"/>
  <c r="M32" i="13"/>
  <c r="S32" i="13" s="1"/>
  <c r="L32" i="13"/>
  <c r="R32" i="13" s="1"/>
  <c r="K32" i="13"/>
  <c r="J32" i="13"/>
  <c r="I32" i="13"/>
  <c r="Q32" i="13" s="1"/>
  <c r="H32" i="13"/>
  <c r="P32" i="13" s="1"/>
  <c r="G32" i="13"/>
  <c r="F32" i="13"/>
  <c r="C32" i="13"/>
  <c r="B32" i="13"/>
  <c r="T31" i="13"/>
  <c r="S31" i="13"/>
  <c r="R31" i="13"/>
  <c r="Q31" i="13"/>
  <c r="P31" i="13"/>
  <c r="E31" i="13"/>
  <c r="U31" i="13" s="1"/>
  <c r="S30" i="13"/>
  <c r="R30" i="13"/>
  <c r="Q30" i="13"/>
  <c r="P30" i="13"/>
  <c r="E30" i="13"/>
  <c r="U30" i="13" s="1"/>
  <c r="U29" i="13"/>
  <c r="S29" i="13"/>
  <c r="R29" i="13"/>
  <c r="Q29" i="13"/>
  <c r="P29" i="13"/>
  <c r="E29" i="13"/>
  <c r="T29" i="13" s="1"/>
  <c r="S28" i="13"/>
  <c r="R28" i="13"/>
  <c r="Q28" i="13"/>
  <c r="P28" i="13"/>
  <c r="E28" i="13"/>
  <c r="U28" i="13" s="1"/>
  <c r="V26" i="13"/>
  <c r="O26" i="13"/>
  <c r="N26" i="13"/>
  <c r="M26" i="13"/>
  <c r="S26" i="13" s="1"/>
  <c r="L26" i="13"/>
  <c r="R26" i="13" s="1"/>
  <c r="K26" i="13"/>
  <c r="J26" i="13"/>
  <c r="I26" i="13"/>
  <c r="H26" i="13"/>
  <c r="G26" i="13"/>
  <c r="F26" i="13"/>
  <c r="E26" i="13"/>
  <c r="C26" i="13"/>
  <c r="B26" i="13"/>
  <c r="S25" i="13"/>
  <c r="R25" i="13"/>
  <c r="Q25" i="13"/>
  <c r="P25" i="13"/>
  <c r="E25" i="13"/>
  <c r="T25" i="13" s="1"/>
  <c r="S24" i="13"/>
  <c r="R24" i="13"/>
  <c r="Q24" i="13"/>
  <c r="P24" i="13"/>
  <c r="E24" i="13"/>
  <c r="U24" i="13" s="1"/>
  <c r="S23" i="13"/>
  <c r="R23" i="13"/>
  <c r="Q23" i="13"/>
  <c r="P23" i="13"/>
  <c r="E23" i="13"/>
  <c r="S22" i="13"/>
  <c r="R22" i="13"/>
  <c r="Q22" i="13"/>
  <c r="P22" i="13"/>
  <c r="E22" i="13"/>
  <c r="T22" i="13" s="1"/>
  <c r="U21" i="13"/>
  <c r="T21" i="13"/>
  <c r="S21" i="13"/>
  <c r="R21" i="13"/>
  <c r="Q21" i="13"/>
  <c r="P21" i="13"/>
  <c r="E21" i="13"/>
  <c r="U20" i="13"/>
  <c r="T20" i="13"/>
  <c r="S20" i="13"/>
  <c r="R20" i="13"/>
  <c r="Q20" i="13"/>
  <c r="P20" i="13"/>
  <c r="E20" i="13"/>
  <c r="S19" i="13"/>
  <c r="R19" i="13"/>
  <c r="Q19" i="13"/>
  <c r="P19" i="13"/>
  <c r="E19" i="13"/>
  <c r="U19" i="13" s="1"/>
  <c r="O17" i="13"/>
  <c r="N17" i="13"/>
  <c r="M17" i="13"/>
  <c r="L17" i="13"/>
  <c r="R17" i="13" s="1"/>
  <c r="K17" i="13"/>
  <c r="J17" i="13"/>
  <c r="I17" i="13"/>
  <c r="Q17" i="13" s="1"/>
  <c r="H17" i="13"/>
  <c r="P17" i="13" s="1"/>
  <c r="G17" i="13"/>
  <c r="F17" i="13"/>
  <c r="C17" i="13"/>
  <c r="E17" i="13" s="1"/>
  <c r="B17" i="13"/>
  <c r="S16" i="13"/>
  <c r="R16" i="13"/>
  <c r="Q16" i="13"/>
  <c r="P16" i="13"/>
  <c r="E16" i="13"/>
  <c r="U16" i="13" s="1"/>
  <c r="S15" i="13"/>
  <c r="R15" i="13"/>
  <c r="Q15" i="13"/>
  <c r="P15" i="13"/>
  <c r="E15" i="13"/>
  <c r="U15" i="13" s="1"/>
  <c r="U14" i="13"/>
  <c r="S14" i="13"/>
  <c r="R14" i="13"/>
  <c r="Q14" i="13"/>
  <c r="P14" i="13"/>
  <c r="E14" i="13"/>
  <c r="T14" i="13" s="1"/>
  <c r="T13" i="13"/>
  <c r="S13" i="13"/>
  <c r="R13" i="13"/>
  <c r="Q13" i="13"/>
  <c r="P13" i="13"/>
  <c r="E13" i="13"/>
  <c r="U13" i="13" s="1"/>
  <c r="S12" i="13"/>
  <c r="R12" i="13"/>
  <c r="Q12" i="13"/>
  <c r="P12" i="13"/>
  <c r="E12" i="13"/>
  <c r="S11" i="13"/>
  <c r="R11" i="13"/>
  <c r="Q11" i="13"/>
  <c r="P11" i="13"/>
  <c r="E11" i="13"/>
  <c r="T11" i="13" s="1"/>
  <c r="U10" i="13"/>
  <c r="T10" i="13"/>
  <c r="S10" i="13"/>
  <c r="R10" i="13"/>
  <c r="Q10" i="13"/>
  <c r="P10" i="13"/>
  <c r="E10" i="13"/>
  <c r="U9" i="13"/>
  <c r="T9" i="13"/>
  <c r="S9" i="13"/>
  <c r="R9" i="13"/>
  <c r="Q9" i="13"/>
  <c r="P9" i="13"/>
  <c r="E9" i="13"/>
  <c r="S96" i="12"/>
  <c r="R96" i="12"/>
  <c r="Q96" i="12"/>
  <c r="P96" i="12"/>
  <c r="E96" i="12"/>
  <c r="U96" i="12" s="1"/>
  <c r="S95" i="12"/>
  <c r="R95" i="12"/>
  <c r="Q95" i="12"/>
  <c r="P95" i="12"/>
  <c r="E95" i="12"/>
  <c r="U95" i="12" s="1"/>
  <c r="U94" i="12"/>
  <c r="S94" i="12"/>
  <c r="R94" i="12"/>
  <c r="Q94" i="12"/>
  <c r="P94" i="12"/>
  <c r="E94" i="12"/>
  <c r="T94" i="12" s="1"/>
  <c r="T93" i="12"/>
  <c r="S93" i="12"/>
  <c r="R93" i="12"/>
  <c r="Q93" i="12"/>
  <c r="P93" i="12"/>
  <c r="E93" i="12"/>
  <c r="U93" i="12" s="1"/>
  <c r="S92" i="12"/>
  <c r="R92" i="12"/>
  <c r="Q92" i="12"/>
  <c r="P92" i="12"/>
  <c r="E92" i="12"/>
  <c r="S91" i="12"/>
  <c r="R91" i="12"/>
  <c r="Q91" i="12"/>
  <c r="P91" i="12"/>
  <c r="E91" i="12"/>
  <c r="T91" i="12" s="1"/>
  <c r="U90" i="12"/>
  <c r="T90" i="12"/>
  <c r="S90" i="12"/>
  <c r="R90" i="12"/>
  <c r="Q90" i="12"/>
  <c r="P90" i="12"/>
  <c r="E90" i="12"/>
  <c r="U89" i="12"/>
  <c r="T89" i="12"/>
  <c r="S89" i="12"/>
  <c r="R89" i="12"/>
  <c r="Q89" i="12"/>
  <c r="P89" i="12"/>
  <c r="E89" i="12"/>
  <c r="S88" i="12"/>
  <c r="R88" i="12"/>
  <c r="Q88" i="12"/>
  <c r="P88" i="12"/>
  <c r="E88" i="12"/>
  <c r="V75" i="12"/>
  <c r="O75" i="12"/>
  <c r="N75" i="12"/>
  <c r="M75" i="12"/>
  <c r="L75" i="12"/>
  <c r="K75" i="12"/>
  <c r="J75" i="12"/>
  <c r="I75" i="12"/>
  <c r="H75" i="12"/>
  <c r="G75" i="12"/>
  <c r="F75" i="12"/>
  <c r="C75" i="12"/>
  <c r="B75" i="12"/>
  <c r="S74" i="12"/>
  <c r="Q74" i="12"/>
  <c r="O74" i="12"/>
  <c r="N74" i="12"/>
  <c r="R74" i="12" s="1"/>
  <c r="M74" i="12"/>
  <c r="L74" i="12"/>
  <c r="K74" i="12"/>
  <c r="J74" i="12"/>
  <c r="I74" i="12"/>
  <c r="H74" i="12"/>
  <c r="G74" i="12"/>
  <c r="F74" i="12"/>
  <c r="C74" i="12"/>
  <c r="B74" i="12"/>
  <c r="E74" i="12" s="1"/>
  <c r="S73" i="12"/>
  <c r="R73" i="12"/>
  <c r="O73" i="12"/>
  <c r="N73" i="12"/>
  <c r="M73" i="12"/>
  <c r="L73" i="12"/>
  <c r="K73" i="12"/>
  <c r="J73" i="12"/>
  <c r="I73" i="12"/>
  <c r="H73" i="12"/>
  <c r="P73" i="12" s="1"/>
  <c r="G73" i="12"/>
  <c r="F73" i="12"/>
  <c r="C73" i="12"/>
  <c r="B73" i="12"/>
  <c r="S72" i="12"/>
  <c r="R72" i="12"/>
  <c r="Q72" i="12"/>
  <c r="P72" i="12"/>
  <c r="E72" i="12"/>
  <c r="T72" i="12" s="1"/>
  <c r="U71" i="12"/>
  <c r="T71" i="12"/>
  <c r="S71" i="12"/>
  <c r="R71" i="12"/>
  <c r="Q71" i="12"/>
  <c r="P71" i="12"/>
  <c r="E71" i="12"/>
  <c r="V69" i="12"/>
  <c r="O69" i="12"/>
  <c r="N69" i="12"/>
  <c r="M69" i="12"/>
  <c r="L69" i="12"/>
  <c r="R69" i="12" s="1"/>
  <c r="K69" i="12"/>
  <c r="J69" i="12"/>
  <c r="I69" i="12"/>
  <c r="H69" i="12"/>
  <c r="G69" i="12"/>
  <c r="F69" i="12"/>
  <c r="C69" i="12"/>
  <c r="B69" i="12"/>
  <c r="O68" i="12"/>
  <c r="N68" i="12"/>
  <c r="M68" i="12"/>
  <c r="S68" i="12" s="1"/>
  <c r="L68" i="12"/>
  <c r="R68" i="12" s="1"/>
  <c r="K68" i="12"/>
  <c r="J68" i="12"/>
  <c r="I68" i="12"/>
  <c r="H68" i="12"/>
  <c r="G68" i="12"/>
  <c r="F68" i="12"/>
  <c r="C68" i="12"/>
  <c r="B68" i="12"/>
  <c r="E68" i="12" s="1"/>
  <c r="S67" i="12"/>
  <c r="R67" i="12"/>
  <c r="Q67" i="12"/>
  <c r="P67" i="12"/>
  <c r="E67" i="12"/>
  <c r="S66" i="12"/>
  <c r="R66" i="12"/>
  <c r="Q66" i="12"/>
  <c r="P66" i="12"/>
  <c r="E66" i="12"/>
  <c r="T66" i="12" s="1"/>
  <c r="U65" i="12"/>
  <c r="T65" i="12"/>
  <c r="S65" i="12"/>
  <c r="R65" i="12"/>
  <c r="Q65" i="12"/>
  <c r="P65" i="12"/>
  <c r="E65" i="12"/>
  <c r="S64" i="12"/>
  <c r="R64" i="12"/>
  <c r="Q64" i="12"/>
  <c r="P64" i="12"/>
  <c r="E64" i="12"/>
  <c r="U64" i="12" s="1"/>
  <c r="S63" i="12"/>
  <c r="R63" i="12"/>
  <c r="Q63" i="12"/>
  <c r="P63" i="12"/>
  <c r="E63" i="12"/>
  <c r="O61" i="12"/>
  <c r="N61" i="12"/>
  <c r="M61" i="12"/>
  <c r="S61" i="12" s="1"/>
  <c r="L61" i="12"/>
  <c r="R61" i="12" s="1"/>
  <c r="K61" i="12"/>
  <c r="J61" i="12"/>
  <c r="I61" i="12"/>
  <c r="H61" i="12"/>
  <c r="C61" i="12"/>
  <c r="B61" i="12"/>
  <c r="E61" i="12" s="1"/>
  <c r="U60" i="12"/>
  <c r="T60" i="12"/>
  <c r="S60" i="12"/>
  <c r="R60" i="12"/>
  <c r="Q60" i="12"/>
  <c r="P60" i="12"/>
  <c r="E60" i="12"/>
  <c r="S59" i="12"/>
  <c r="R59" i="12"/>
  <c r="Q59" i="12"/>
  <c r="P59" i="12"/>
  <c r="E59" i="12"/>
  <c r="U59" i="12" s="1"/>
  <c r="S58" i="12"/>
  <c r="R58" i="12"/>
  <c r="Q58" i="12"/>
  <c r="P58" i="12"/>
  <c r="E58" i="12"/>
  <c r="S57" i="12"/>
  <c r="R57" i="12"/>
  <c r="Q57" i="12"/>
  <c r="P57" i="12"/>
  <c r="E57" i="12"/>
  <c r="T57" i="12" s="1"/>
  <c r="O55" i="12"/>
  <c r="N55" i="12"/>
  <c r="M55" i="12"/>
  <c r="L55" i="12"/>
  <c r="R55" i="12" s="1"/>
  <c r="K55" i="12"/>
  <c r="J55" i="12"/>
  <c r="I55" i="12"/>
  <c r="H55" i="12"/>
  <c r="G55" i="12"/>
  <c r="F55" i="12"/>
  <c r="C55" i="12"/>
  <c r="B55" i="12"/>
  <c r="U54" i="12"/>
  <c r="S54" i="12"/>
  <c r="R54" i="12"/>
  <c r="Q54" i="12"/>
  <c r="P54" i="12"/>
  <c r="E54" i="12"/>
  <c r="T54" i="12" s="1"/>
  <c r="U53" i="12"/>
  <c r="T53" i="12"/>
  <c r="S53" i="12"/>
  <c r="R53" i="12"/>
  <c r="Q53" i="12"/>
  <c r="P53" i="12"/>
  <c r="E53" i="12"/>
  <c r="S52" i="12"/>
  <c r="R52" i="12"/>
  <c r="Q52" i="12"/>
  <c r="P52" i="12"/>
  <c r="E52" i="12"/>
  <c r="U52" i="12" s="1"/>
  <c r="S51" i="12"/>
  <c r="R51" i="12"/>
  <c r="Q51" i="12"/>
  <c r="P51" i="12"/>
  <c r="E51" i="12"/>
  <c r="U51" i="12" s="1"/>
  <c r="S50" i="12"/>
  <c r="R50" i="12"/>
  <c r="Q50" i="12"/>
  <c r="P50" i="12"/>
  <c r="E50" i="12"/>
  <c r="U50" i="12" s="1"/>
  <c r="U49" i="12"/>
  <c r="T49" i="12"/>
  <c r="S49" i="12"/>
  <c r="R49" i="12"/>
  <c r="Q49" i="12"/>
  <c r="P49" i="12"/>
  <c r="E49" i="12"/>
  <c r="S48" i="12"/>
  <c r="R48" i="12"/>
  <c r="Q48" i="12"/>
  <c r="P48" i="12"/>
  <c r="E48" i="12"/>
  <c r="U48" i="12" s="1"/>
  <c r="S47" i="12"/>
  <c r="R47" i="12"/>
  <c r="Q47" i="12"/>
  <c r="P47" i="12"/>
  <c r="E47" i="12"/>
  <c r="S46" i="12"/>
  <c r="R46" i="12"/>
  <c r="Q46" i="12"/>
  <c r="P46" i="12"/>
  <c r="E46" i="12"/>
  <c r="T46" i="12" s="1"/>
  <c r="U45" i="12"/>
  <c r="T45" i="12"/>
  <c r="S45" i="12"/>
  <c r="R45" i="12"/>
  <c r="Q45" i="12"/>
  <c r="P45" i="12"/>
  <c r="E45" i="12"/>
  <c r="U44" i="12"/>
  <c r="S44" i="12"/>
  <c r="R44" i="12"/>
  <c r="Q44" i="12"/>
  <c r="P44" i="12"/>
  <c r="E44" i="12"/>
  <c r="T44" i="12" s="1"/>
  <c r="R42" i="12"/>
  <c r="O42" i="12"/>
  <c r="N42" i="12"/>
  <c r="M42" i="12"/>
  <c r="S42" i="12" s="1"/>
  <c r="L42" i="12"/>
  <c r="K42" i="12"/>
  <c r="J42" i="12"/>
  <c r="I42" i="12"/>
  <c r="Q42" i="12" s="1"/>
  <c r="H42" i="12"/>
  <c r="P42" i="12" s="1"/>
  <c r="G42" i="12"/>
  <c r="F42" i="12"/>
  <c r="C42" i="12"/>
  <c r="B42" i="12"/>
  <c r="E42" i="12" s="1"/>
  <c r="U41" i="12"/>
  <c r="T41" i="12"/>
  <c r="S41" i="12"/>
  <c r="R41" i="12"/>
  <c r="Q41" i="12"/>
  <c r="P41" i="12"/>
  <c r="E41" i="12"/>
  <c r="S40" i="12"/>
  <c r="R40" i="12"/>
  <c r="Q40" i="12"/>
  <c r="P40" i="12"/>
  <c r="E40" i="12"/>
  <c r="U40" i="12" s="1"/>
  <c r="S39" i="12"/>
  <c r="R39" i="12"/>
  <c r="Q39" i="12"/>
  <c r="P39" i="12"/>
  <c r="E39" i="12"/>
  <c r="U39" i="12" s="1"/>
  <c r="U38" i="12"/>
  <c r="T38" i="12"/>
  <c r="S38" i="12"/>
  <c r="R38" i="12"/>
  <c r="Q38" i="12"/>
  <c r="P38" i="12"/>
  <c r="E38" i="12"/>
  <c r="T37" i="12"/>
  <c r="S37" i="12"/>
  <c r="R37" i="12"/>
  <c r="Q37" i="12"/>
  <c r="P37" i="12"/>
  <c r="E37" i="12"/>
  <c r="O35" i="12"/>
  <c r="N35" i="12"/>
  <c r="M35" i="12"/>
  <c r="S35" i="12" s="1"/>
  <c r="L35" i="12"/>
  <c r="K35" i="12"/>
  <c r="J35" i="12"/>
  <c r="I35" i="12"/>
  <c r="Q35" i="12" s="1"/>
  <c r="H35" i="12"/>
  <c r="G35" i="12"/>
  <c r="F35" i="12"/>
  <c r="C35" i="12"/>
  <c r="E35" i="12" s="1"/>
  <c r="B35" i="12"/>
  <c r="S34" i="12"/>
  <c r="R34" i="12"/>
  <c r="Q34" i="12"/>
  <c r="P34" i="12"/>
  <c r="T34" i="12" s="1"/>
  <c r="E34" i="12"/>
  <c r="V32" i="12"/>
  <c r="O32" i="12"/>
  <c r="N32" i="12"/>
  <c r="R32" i="12" s="1"/>
  <c r="M32" i="12"/>
  <c r="S32" i="12" s="1"/>
  <c r="L32" i="12"/>
  <c r="K32" i="12"/>
  <c r="J32" i="12"/>
  <c r="I32" i="12"/>
  <c r="H32" i="12"/>
  <c r="G32" i="12"/>
  <c r="F32" i="12"/>
  <c r="E32" i="12"/>
  <c r="C32" i="12"/>
  <c r="B32" i="12"/>
  <c r="U31" i="12"/>
  <c r="S31" i="12"/>
  <c r="R31" i="12"/>
  <c r="Q31" i="12"/>
  <c r="P31" i="12"/>
  <c r="T31" i="12" s="1"/>
  <c r="E31" i="12"/>
  <c r="S30" i="12"/>
  <c r="R30" i="12"/>
  <c r="Q30" i="12"/>
  <c r="P30" i="12"/>
  <c r="E30" i="12"/>
  <c r="U30" i="12" s="1"/>
  <c r="S29" i="12"/>
  <c r="R29" i="12"/>
  <c r="Q29" i="12"/>
  <c r="P29" i="12"/>
  <c r="E29" i="12"/>
  <c r="U29" i="12" s="1"/>
  <c r="S28" i="12"/>
  <c r="R28" i="12"/>
  <c r="Q28" i="12"/>
  <c r="P28" i="12"/>
  <c r="E28" i="12"/>
  <c r="T28" i="12" s="1"/>
  <c r="S26" i="12"/>
  <c r="O26" i="12"/>
  <c r="N26" i="12"/>
  <c r="M26" i="12"/>
  <c r="L26" i="12"/>
  <c r="R26" i="12" s="1"/>
  <c r="K26" i="12"/>
  <c r="J26" i="12"/>
  <c r="I26" i="12"/>
  <c r="Q26" i="12" s="1"/>
  <c r="H26" i="12"/>
  <c r="G26" i="12"/>
  <c r="F26" i="12"/>
  <c r="C26" i="12"/>
  <c r="B26" i="12"/>
  <c r="E26" i="12" s="1"/>
  <c r="S25" i="12"/>
  <c r="R25" i="12"/>
  <c r="Q25" i="12"/>
  <c r="P25" i="12"/>
  <c r="E25" i="12"/>
  <c r="U25" i="12" s="1"/>
  <c r="S24" i="12"/>
  <c r="R24" i="12"/>
  <c r="Q24" i="12"/>
  <c r="P24" i="12"/>
  <c r="E24" i="12"/>
  <c r="T24" i="12" s="1"/>
  <c r="S23" i="12"/>
  <c r="R23" i="12"/>
  <c r="Q23" i="12"/>
  <c r="P23" i="12"/>
  <c r="E23" i="12"/>
  <c r="U23" i="12" s="1"/>
  <c r="U22" i="12"/>
  <c r="S22" i="12"/>
  <c r="R22" i="12"/>
  <c r="Q22" i="12"/>
  <c r="P22" i="12"/>
  <c r="T22" i="12" s="1"/>
  <c r="E22" i="12"/>
  <c r="S21" i="12"/>
  <c r="R21" i="12"/>
  <c r="Q21" i="12"/>
  <c r="P21" i="12"/>
  <c r="E21" i="12"/>
  <c r="U21" i="12" s="1"/>
  <c r="T20" i="12"/>
  <c r="S20" i="12"/>
  <c r="R20" i="12"/>
  <c r="Q20" i="12"/>
  <c r="P20" i="12"/>
  <c r="E20" i="12"/>
  <c r="U20" i="12" s="1"/>
  <c r="U19" i="12"/>
  <c r="S19" i="12"/>
  <c r="R19" i="12"/>
  <c r="Q19" i="12"/>
  <c r="P19" i="12"/>
  <c r="E19" i="12"/>
  <c r="T19" i="12" s="1"/>
  <c r="R17" i="12"/>
  <c r="O17" i="12"/>
  <c r="N17" i="12"/>
  <c r="M17" i="12"/>
  <c r="S17" i="12" s="1"/>
  <c r="L17" i="12"/>
  <c r="K17" i="12"/>
  <c r="J17" i="12"/>
  <c r="I17" i="12"/>
  <c r="Q17" i="12" s="1"/>
  <c r="H17" i="12"/>
  <c r="P17" i="12" s="1"/>
  <c r="G17" i="12"/>
  <c r="F17" i="12"/>
  <c r="E17" i="12"/>
  <c r="C17" i="12"/>
  <c r="B17" i="12"/>
  <c r="U16" i="12"/>
  <c r="S16" i="12"/>
  <c r="R16" i="12"/>
  <c r="Q16" i="12"/>
  <c r="P16" i="12"/>
  <c r="E16" i="12"/>
  <c r="T16" i="12" s="1"/>
  <c r="T15" i="12"/>
  <c r="S15" i="12"/>
  <c r="R15" i="12"/>
  <c r="Q15" i="12"/>
  <c r="P15" i="12"/>
  <c r="E15" i="12"/>
  <c r="U15" i="12" s="1"/>
  <c r="S14" i="12"/>
  <c r="R14" i="12"/>
  <c r="Q14" i="12"/>
  <c r="P14" i="12"/>
  <c r="E14" i="12"/>
  <c r="U14" i="12" s="1"/>
  <c r="U13" i="12"/>
  <c r="S13" i="12"/>
  <c r="R13" i="12"/>
  <c r="Q13" i="12"/>
  <c r="P13" i="12"/>
  <c r="E13" i="12"/>
  <c r="T13" i="12" s="1"/>
  <c r="S12" i="12"/>
  <c r="R12" i="12"/>
  <c r="Q12" i="12"/>
  <c r="P12" i="12"/>
  <c r="E12" i="12"/>
  <c r="U12" i="12" s="1"/>
  <c r="U11" i="12"/>
  <c r="S11" i="12"/>
  <c r="R11" i="12"/>
  <c r="Q11" i="12"/>
  <c r="P11" i="12"/>
  <c r="T11" i="12" s="1"/>
  <c r="E11" i="12"/>
  <c r="S10" i="12"/>
  <c r="R10" i="12"/>
  <c r="Q10" i="12"/>
  <c r="P10" i="12"/>
  <c r="E10" i="12"/>
  <c r="U10" i="12" s="1"/>
  <c r="T9" i="12"/>
  <c r="S9" i="12"/>
  <c r="R9" i="12"/>
  <c r="Q9" i="12"/>
  <c r="P9" i="12"/>
  <c r="E9" i="12"/>
  <c r="U96" i="11"/>
  <c r="S96" i="11"/>
  <c r="R96" i="11"/>
  <c r="Q96" i="11"/>
  <c r="P96" i="11"/>
  <c r="E96" i="11"/>
  <c r="T96" i="11" s="1"/>
  <c r="T95" i="11"/>
  <c r="S95" i="11"/>
  <c r="R95" i="11"/>
  <c r="Q95" i="11"/>
  <c r="P95" i="11"/>
  <c r="E95" i="11"/>
  <c r="U95" i="11" s="1"/>
  <c r="S94" i="11"/>
  <c r="R94" i="11"/>
  <c r="Q94" i="11"/>
  <c r="P94" i="11"/>
  <c r="E94" i="11"/>
  <c r="U94" i="11" s="1"/>
  <c r="U93" i="11"/>
  <c r="S93" i="11"/>
  <c r="R93" i="11"/>
  <c r="Q93" i="11"/>
  <c r="P93" i="11"/>
  <c r="E93" i="11"/>
  <c r="T93" i="11" s="1"/>
  <c r="S92" i="11"/>
  <c r="R92" i="11"/>
  <c r="Q92" i="11"/>
  <c r="P92" i="11"/>
  <c r="E92" i="11"/>
  <c r="U92" i="11" s="1"/>
  <c r="U91" i="11"/>
  <c r="T91" i="11"/>
  <c r="S91" i="11"/>
  <c r="R91" i="11"/>
  <c r="Q91" i="11"/>
  <c r="P91" i="11"/>
  <c r="E91" i="11"/>
  <c r="S90" i="11"/>
  <c r="R90" i="11"/>
  <c r="Q90" i="11"/>
  <c r="P90" i="11"/>
  <c r="E90" i="11"/>
  <c r="U90" i="11" s="1"/>
  <c r="T89" i="11"/>
  <c r="S89" i="11"/>
  <c r="R89" i="11"/>
  <c r="Q89" i="11"/>
  <c r="P89" i="11"/>
  <c r="E89" i="11"/>
  <c r="U89" i="11" s="1"/>
  <c r="U88" i="11"/>
  <c r="S88" i="11"/>
  <c r="R88" i="11"/>
  <c r="Q88" i="11"/>
  <c r="P88" i="11"/>
  <c r="E88" i="11"/>
  <c r="O75" i="11"/>
  <c r="N75" i="11"/>
  <c r="M75" i="11"/>
  <c r="S75" i="11" s="1"/>
  <c r="L75" i="11"/>
  <c r="K75" i="11"/>
  <c r="J75" i="11"/>
  <c r="I75" i="11"/>
  <c r="H75" i="11"/>
  <c r="G75" i="11"/>
  <c r="F75" i="11"/>
  <c r="C75" i="11"/>
  <c r="B75" i="11"/>
  <c r="S74" i="11"/>
  <c r="O74" i="11"/>
  <c r="N74" i="11"/>
  <c r="M74" i="11"/>
  <c r="L74" i="11"/>
  <c r="R74" i="11" s="1"/>
  <c r="K74" i="11"/>
  <c r="J74" i="11"/>
  <c r="I74" i="11"/>
  <c r="Q74" i="11" s="1"/>
  <c r="H74" i="11"/>
  <c r="P74" i="11" s="1"/>
  <c r="G74" i="11"/>
  <c r="F74" i="11"/>
  <c r="C74" i="11"/>
  <c r="B74" i="11"/>
  <c r="E74" i="11" s="1"/>
  <c r="O73" i="11"/>
  <c r="N73" i="11"/>
  <c r="M73" i="11"/>
  <c r="S73" i="11" s="1"/>
  <c r="L73" i="11"/>
  <c r="R73" i="11" s="1"/>
  <c r="K73" i="11"/>
  <c r="J73" i="11"/>
  <c r="I73" i="11"/>
  <c r="Q73" i="11" s="1"/>
  <c r="H73" i="11"/>
  <c r="P73" i="11" s="1"/>
  <c r="G73" i="11"/>
  <c r="F73" i="11"/>
  <c r="C73" i="11"/>
  <c r="E73" i="11" s="1"/>
  <c r="B73" i="11"/>
  <c r="S72" i="11"/>
  <c r="R72" i="11"/>
  <c r="Q72" i="11"/>
  <c r="P72" i="11"/>
  <c r="E72" i="11"/>
  <c r="U72" i="11" s="1"/>
  <c r="T71" i="11"/>
  <c r="S71" i="11"/>
  <c r="R71" i="11"/>
  <c r="Q71" i="11"/>
  <c r="P71" i="11"/>
  <c r="E71" i="11"/>
  <c r="O69" i="11"/>
  <c r="N69" i="11"/>
  <c r="M69" i="11"/>
  <c r="S69" i="11" s="1"/>
  <c r="L69" i="11"/>
  <c r="K69" i="11"/>
  <c r="J69" i="11"/>
  <c r="I69" i="11"/>
  <c r="H69" i="11"/>
  <c r="G69" i="11"/>
  <c r="F69" i="11"/>
  <c r="C69" i="11"/>
  <c r="B69" i="11"/>
  <c r="O68" i="11"/>
  <c r="N68" i="11"/>
  <c r="M68" i="11"/>
  <c r="S68" i="11" s="1"/>
  <c r="L68" i="11"/>
  <c r="R68" i="11" s="1"/>
  <c r="K68" i="11"/>
  <c r="J68" i="11"/>
  <c r="I68" i="11"/>
  <c r="Q68" i="11" s="1"/>
  <c r="H68" i="11"/>
  <c r="G68" i="11"/>
  <c r="F68" i="11"/>
  <c r="C68" i="11"/>
  <c r="E68" i="11" s="1"/>
  <c r="B68" i="11"/>
  <c r="S67" i="11"/>
  <c r="R67" i="11"/>
  <c r="Q67" i="11"/>
  <c r="P67" i="11"/>
  <c r="E67" i="11"/>
  <c r="U67" i="11" s="1"/>
  <c r="T66" i="11"/>
  <c r="S66" i="11"/>
  <c r="R66" i="11"/>
  <c r="Q66" i="11"/>
  <c r="P66" i="11"/>
  <c r="E66" i="11"/>
  <c r="U66" i="11" s="1"/>
  <c r="U65" i="11"/>
  <c r="S65" i="11"/>
  <c r="R65" i="11"/>
  <c r="Q65" i="11"/>
  <c r="P65" i="11"/>
  <c r="E65" i="11"/>
  <c r="T65" i="11" s="1"/>
  <c r="S64" i="11"/>
  <c r="R64" i="11"/>
  <c r="Q64" i="11"/>
  <c r="P64" i="11"/>
  <c r="E64" i="11"/>
  <c r="U64" i="11" s="1"/>
  <c r="S63" i="11"/>
  <c r="R63" i="11"/>
  <c r="Q63" i="11"/>
  <c r="P63" i="11"/>
  <c r="E63" i="11"/>
  <c r="U63" i="11" s="1"/>
  <c r="O61" i="11"/>
  <c r="N61" i="11"/>
  <c r="M61" i="11"/>
  <c r="S61" i="11" s="1"/>
  <c r="L61" i="11"/>
  <c r="R61" i="11" s="1"/>
  <c r="K61" i="11"/>
  <c r="J61" i="11"/>
  <c r="I61" i="11"/>
  <c r="Q61" i="11" s="1"/>
  <c r="H61" i="11"/>
  <c r="C61" i="11"/>
  <c r="B61" i="11"/>
  <c r="E61" i="11" s="1"/>
  <c r="S60" i="11"/>
  <c r="R60" i="11"/>
  <c r="Q60" i="11"/>
  <c r="P60" i="11"/>
  <c r="E60" i="11"/>
  <c r="U60" i="11" s="1"/>
  <c r="S59" i="11"/>
  <c r="R59" i="11"/>
  <c r="Q59" i="11"/>
  <c r="P59" i="11"/>
  <c r="E59" i="11"/>
  <c r="U59" i="11" s="1"/>
  <c r="S58" i="11"/>
  <c r="R58" i="11"/>
  <c r="Q58" i="11"/>
  <c r="P58" i="11"/>
  <c r="E58" i="11"/>
  <c r="T58" i="11" s="1"/>
  <c r="S57" i="11"/>
  <c r="R57" i="11"/>
  <c r="Q57" i="11"/>
  <c r="P57" i="11"/>
  <c r="E57" i="11"/>
  <c r="U57" i="11" s="1"/>
  <c r="O55" i="11"/>
  <c r="N55" i="11"/>
  <c r="M55" i="11"/>
  <c r="S55" i="11" s="1"/>
  <c r="L55" i="11"/>
  <c r="R55" i="11" s="1"/>
  <c r="K55" i="11"/>
  <c r="J55" i="11"/>
  <c r="I55" i="11"/>
  <c r="H55" i="11"/>
  <c r="G55" i="11"/>
  <c r="F55" i="11"/>
  <c r="C55" i="11"/>
  <c r="B55" i="11"/>
  <c r="T54" i="11"/>
  <c r="S54" i="11"/>
  <c r="R54" i="11"/>
  <c r="Q54" i="11"/>
  <c r="P54" i="11"/>
  <c r="E54" i="11"/>
  <c r="U54" i="11" s="1"/>
  <c r="U53" i="11"/>
  <c r="S53" i="11"/>
  <c r="R53" i="11"/>
  <c r="Q53" i="11"/>
  <c r="P53" i="11"/>
  <c r="E53" i="11"/>
  <c r="T53" i="11" s="1"/>
  <c r="T52" i="11"/>
  <c r="S52" i="11"/>
  <c r="R52" i="11"/>
  <c r="Q52" i="11"/>
  <c r="P52" i="11"/>
  <c r="E52" i="11"/>
  <c r="U52" i="11" s="1"/>
  <c r="S51" i="11"/>
  <c r="R51" i="11"/>
  <c r="Q51" i="11"/>
  <c r="P51" i="11"/>
  <c r="E51" i="11"/>
  <c r="U51" i="11" s="1"/>
  <c r="S50" i="11"/>
  <c r="R50" i="11"/>
  <c r="Q50" i="11"/>
  <c r="P50" i="11"/>
  <c r="E50" i="11"/>
  <c r="T50" i="11" s="1"/>
  <c r="S49" i="11"/>
  <c r="R49" i="11"/>
  <c r="Q49" i="11"/>
  <c r="P49" i="11"/>
  <c r="E49" i="11"/>
  <c r="U49" i="11" s="1"/>
  <c r="U48" i="11"/>
  <c r="T48" i="11"/>
  <c r="S48" i="11"/>
  <c r="R48" i="11"/>
  <c r="Q48" i="11"/>
  <c r="P48" i="11"/>
  <c r="E48" i="11"/>
  <c r="S47" i="11"/>
  <c r="R47" i="11"/>
  <c r="Q47" i="11"/>
  <c r="P47" i="11"/>
  <c r="E47" i="11"/>
  <c r="T47" i="11" s="1"/>
  <c r="T46" i="11"/>
  <c r="S46" i="11"/>
  <c r="R46" i="11"/>
  <c r="Q46" i="11"/>
  <c r="P46" i="11"/>
  <c r="E46" i="11"/>
  <c r="U46" i="11" s="1"/>
  <c r="U45" i="11"/>
  <c r="S45" i="11"/>
  <c r="R45" i="11"/>
  <c r="Q45" i="11"/>
  <c r="P45" i="11"/>
  <c r="E45" i="11"/>
  <c r="T44" i="11"/>
  <c r="S44" i="11"/>
  <c r="R44" i="11"/>
  <c r="Q44" i="11"/>
  <c r="P44" i="11"/>
  <c r="E44" i="11"/>
  <c r="U44" i="11" s="1"/>
  <c r="O42" i="11"/>
  <c r="N42" i="11"/>
  <c r="M42" i="11"/>
  <c r="S42" i="11" s="1"/>
  <c r="L42" i="11"/>
  <c r="R42" i="11" s="1"/>
  <c r="K42" i="11"/>
  <c r="J42" i="11"/>
  <c r="I42" i="11"/>
  <c r="H42" i="11"/>
  <c r="G42" i="11"/>
  <c r="F42" i="11"/>
  <c r="C42" i="11"/>
  <c r="B42" i="11"/>
  <c r="T41" i="11"/>
  <c r="S41" i="11"/>
  <c r="R41" i="11"/>
  <c r="Q41" i="11"/>
  <c r="P41" i="11"/>
  <c r="E41" i="11"/>
  <c r="U41" i="11" s="1"/>
  <c r="S40" i="11"/>
  <c r="R40" i="11"/>
  <c r="Q40" i="11"/>
  <c r="P40" i="11"/>
  <c r="E40" i="11"/>
  <c r="U40" i="11" s="1"/>
  <c r="S39" i="11"/>
  <c r="R39" i="11"/>
  <c r="Q39" i="11"/>
  <c r="P39" i="11"/>
  <c r="E39" i="11"/>
  <c r="T39" i="11" s="1"/>
  <c r="S38" i="11"/>
  <c r="R38" i="11"/>
  <c r="Q38" i="11"/>
  <c r="P38" i="11"/>
  <c r="E38" i="11"/>
  <c r="U38" i="11" s="1"/>
  <c r="U37" i="11"/>
  <c r="S37" i="11"/>
  <c r="R37" i="11"/>
  <c r="Q37" i="11"/>
  <c r="P37" i="11"/>
  <c r="T37" i="11" s="1"/>
  <c r="E37" i="11"/>
  <c r="S35" i="11"/>
  <c r="R35" i="11"/>
  <c r="O35" i="11"/>
  <c r="N35" i="11"/>
  <c r="M35" i="11"/>
  <c r="L35" i="11"/>
  <c r="K35" i="11"/>
  <c r="J35" i="11"/>
  <c r="I35" i="11"/>
  <c r="Q35" i="11" s="1"/>
  <c r="H35" i="11"/>
  <c r="P35" i="11" s="1"/>
  <c r="G35" i="11"/>
  <c r="F35" i="11"/>
  <c r="C35" i="11"/>
  <c r="B35" i="11"/>
  <c r="E35" i="11" s="1"/>
  <c r="U34" i="11"/>
  <c r="S34" i="11"/>
  <c r="R34" i="11"/>
  <c r="Q34" i="11"/>
  <c r="P34" i="11"/>
  <c r="T34" i="11" s="1"/>
  <c r="E34" i="11"/>
  <c r="O32" i="11"/>
  <c r="N32" i="11"/>
  <c r="M32" i="11"/>
  <c r="S32" i="11" s="1"/>
  <c r="L32" i="11"/>
  <c r="R32" i="11" s="1"/>
  <c r="K32" i="11"/>
  <c r="J32" i="11"/>
  <c r="I32" i="11"/>
  <c r="H32" i="11"/>
  <c r="G32" i="11"/>
  <c r="F32" i="11"/>
  <c r="C32" i="11"/>
  <c r="B32" i="11"/>
  <c r="U31" i="11"/>
  <c r="T31" i="11"/>
  <c r="S31" i="11"/>
  <c r="R31" i="11"/>
  <c r="Q31" i="11"/>
  <c r="P31" i="11"/>
  <c r="E31" i="11"/>
  <c r="U30" i="11"/>
  <c r="S30" i="11"/>
  <c r="R30" i="11"/>
  <c r="Q30" i="11"/>
  <c r="P30" i="11"/>
  <c r="E30" i="11"/>
  <c r="T30" i="11" s="1"/>
  <c r="S29" i="11"/>
  <c r="R29" i="11"/>
  <c r="Q29" i="11"/>
  <c r="P29" i="11"/>
  <c r="E29" i="11"/>
  <c r="U29" i="11" s="1"/>
  <c r="S28" i="11"/>
  <c r="R28" i="11"/>
  <c r="Q28" i="11"/>
  <c r="P28" i="11"/>
  <c r="E28" i="11"/>
  <c r="T28" i="11" s="1"/>
  <c r="R26" i="11"/>
  <c r="O26" i="11"/>
  <c r="N26" i="11"/>
  <c r="M26" i="11"/>
  <c r="S26" i="11" s="1"/>
  <c r="L26" i="11"/>
  <c r="K26" i="11"/>
  <c r="J26" i="11"/>
  <c r="I26" i="11"/>
  <c r="H26" i="11"/>
  <c r="P26" i="11" s="1"/>
  <c r="G26" i="11"/>
  <c r="F26" i="11"/>
  <c r="C26" i="11"/>
  <c r="B26" i="11"/>
  <c r="E26" i="11" s="1"/>
  <c r="S25" i="11"/>
  <c r="R25" i="11"/>
  <c r="Q25" i="11"/>
  <c r="P25" i="11"/>
  <c r="E25" i="11"/>
  <c r="T25" i="11" s="1"/>
  <c r="S24" i="11"/>
  <c r="R24" i="11"/>
  <c r="Q24" i="11"/>
  <c r="P24" i="11"/>
  <c r="E24" i="11"/>
  <c r="U24" i="11" s="1"/>
  <c r="S23" i="11"/>
  <c r="R23" i="11"/>
  <c r="Q23" i="11"/>
  <c r="P23" i="11"/>
  <c r="E23" i="11"/>
  <c r="U23" i="11" s="1"/>
  <c r="U22" i="11"/>
  <c r="S22" i="11"/>
  <c r="R22" i="11"/>
  <c r="Q22" i="11"/>
  <c r="P22" i="11"/>
  <c r="E22" i="11"/>
  <c r="T22" i="11" s="1"/>
  <c r="S21" i="11"/>
  <c r="R21" i="11"/>
  <c r="Q21" i="11"/>
  <c r="P21" i="11"/>
  <c r="E21" i="11"/>
  <c r="U21" i="11" s="1"/>
  <c r="U20" i="11"/>
  <c r="T20" i="11"/>
  <c r="S20" i="11"/>
  <c r="R20" i="11"/>
  <c r="Q20" i="11"/>
  <c r="P20" i="11"/>
  <c r="E20" i="11"/>
  <c r="U19" i="11"/>
  <c r="S19" i="11"/>
  <c r="R19" i="11"/>
  <c r="Q19" i="11"/>
  <c r="P19" i="11"/>
  <c r="E19" i="11"/>
  <c r="T19" i="11" s="1"/>
  <c r="R17" i="11"/>
  <c r="O17" i="11"/>
  <c r="N17" i="11"/>
  <c r="M17" i="11"/>
  <c r="S17" i="11" s="1"/>
  <c r="L17" i="11"/>
  <c r="K17" i="11"/>
  <c r="J17" i="11"/>
  <c r="I17" i="11"/>
  <c r="Q17" i="11" s="1"/>
  <c r="H17" i="11"/>
  <c r="P17" i="11" s="1"/>
  <c r="G17" i="11"/>
  <c r="F17" i="11"/>
  <c r="C17" i="11"/>
  <c r="E17" i="11" s="1"/>
  <c r="B17" i="11"/>
  <c r="U16" i="11"/>
  <c r="S16" i="11"/>
  <c r="R16" i="11"/>
  <c r="Q16" i="11"/>
  <c r="P16" i="11"/>
  <c r="E16" i="11"/>
  <c r="T16" i="11" s="1"/>
  <c r="T15" i="11"/>
  <c r="S15" i="11"/>
  <c r="R15" i="11"/>
  <c r="Q15" i="11"/>
  <c r="P15" i="11"/>
  <c r="E15" i="11"/>
  <c r="U15" i="11" s="1"/>
  <c r="U14" i="11"/>
  <c r="S14" i="11"/>
  <c r="R14" i="11"/>
  <c r="Q14" i="11"/>
  <c r="P14" i="11"/>
  <c r="E14" i="11"/>
  <c r="T14" i="11" s="1"/>
  <c r="T13" i="11"/>
  <c r="S13" i="11"/>
  <c r="R13" i="11"/>
  <c r="Q13" i="11"/>
  <c r="P13" i="11"/>
  <c r="E13" i="11"/>
  <c r="U13" i="11" s="1"/>
  <c r="S12" i="11"/>
  <c r="R12" i="11"/>
  <c r="Q12" i="11"/>
  <c r="P12" i="11"/>
  <c r="E12" i="11"/>
  <c r="U12" i="11" s="1"/>
  <c r="U11" i="11"/>
  <c r="S11" i="11"/>
  <c r="R11" i="11"/>
  <c r="Q11" i="11"/>
  <c r="P11" i="11"/>
  <c r="E11" i="11"/>
  <c r="T11" i="11" s="1"/>
  <c r="S10" i="11"/>
  <c r="R10" i="11"/>
  <c r="Q10" i="11"/>
  <c r="P10" i="11"/>
  <c r="E10" i="11"/>
  <c r="U10" i="11" s="1"/>
  <c r="U9" i="11"/>
  <c r="T9" i="11"/>
  <c r="S9" i="11"/>
  <c r="R9" i="11"/>
  <c r="Q9" i="11"/>
  <c r="P9" i="11"/>
  <c r="E9" i="11"/>
  <c r="U96" i="10"/>
  <c r="S96" i="10"/>
  <c r="R96" i="10"/>
  <c r="Q96" i="10"/>
  <c r="P96" i="10"/>
  <c r="E96" i="10"/>
  <c r="T96" i="10" s="1"/>
  <c r="T95" i="10"/>
  <c r="S95" i="10"/>
  <c r="R95" i="10"/>
  <c r="Q95" i="10"/>
  <c r="P95" i="10"/>
  <c r="E95" i="10"/>
  <c r="U95" i="10" s="1"/>
  <c r="U94" i="10"/>
  <c r="S94" i="10"/>
  <c r="R94" i="10"/>
  <c r="Q94" i="10"/>
  <c r="P94" i="10"/>
  <c r="E94" i="10"/>
  <c r="T94" i="10" s="1"/>
  <c r="T93" i="10"/>
  <c r="S93" i="10"/>
  <c r="R93" i="10"/>
  <c r="Q93" i="10"/>
  <c r="P93" i="10"/>
  <c r="E93" i="10"/>
  <c r="U93" i="10" s="1"/>
  <c r="S92" i="10"/>
  <c r="R92" i="10"/>
  <c r="Q92" i="10"/>
  <c r="P92" i="10"/>
  <c r="E92" i="10"/>
  <c r="U92" i="10" s="1"/>
  <c r="U91" i="10"/>
  <c r="S91" i="10"/>
  <c r="R91" i="10"/>
  <c r="Q91" i="10"/>
  <c r="P91" i="10"/>
  <c r="E91" i="10"/>
  <c r="T91" i="10" s="1"/>
  <c r="S90" i="10"/>
  <c r="R90" i="10"/>
  <c r="Q90" i="10"/>
  <c r="P90" i="10"/>
  <c r="E90" i="10"/>
  <c r="U89" i="10"/>
  <c r="T89" i="10"/>
  <c r="S89" i="10"/>
  <c r="R89" i="10"/>
  <c r="Q89" i="10"/>
  <c r="P89" i="10"/>
  <c r="E89" i="10"/>
  <c r="U88" i="10"/>
  <c r="S88" i="10"/>
  <c r="R88" i="10"/>
  <c r="Q88" i="10"/>
  <c r="P88" i="10"/>
  <c r="E88" i="10"/>
  <c r="T88" i="10" s="1"/>
  <c r="V75" i="10"/>
  <c r="O75" i="10"/>
  <c r="N75" i="10"/>
  <c r="M75" i="10"/>
  <c r="L75" i="10"/>
  <c r="K75" i="10"/>
  <c r="J75" i="10"/>
  <c r="I75" i="10"/>
  <c r="H75" i="10"/>
  <c r="G75" i="10"/>
  <c r="F75" i="10"/>
  <c r="C75" i="10"/>
  <c r="B75" i="10"/>
  <c r="S74" i="10"/>
  <c r="O74" i="10"/>
  <c r="N74" i="10"/>
  <c r="M74" i="10"/>
  <c r="L74" i="10"/>
  <c r="R74" i="10" s="1"/>
  <c r="K74" i="10"/>
  <c r="J74" i="10"/>
  <c r="I74" i="10"/>
  <c r="Q74" i="10" s="1"/>
  <c r="H74" i="10"/>
  <c r="G74" i="10"/>
  <c r="F74" i="10"/>
  <c r="C74" i="10"/>
  <c r="B74" i="10"/>
  <c r="R73" i="10"/>
  <c r="O73" i="10"/>
  <c r="N73" i="10"/>
  <c r="M73" i="10"/>
  <c r="S73" i="10" s="1"/>
  <c r="L73" i="10"/>
  <c r="K73" i="10"/>
  <c r="J73" i="10"/>
  <c r="I73" i="10"/>
  <c r="Q73" i="10" s="1"/>
  <c r="H73" i="10"/>
  <c r="P73" i="10" s="1"/>
  <c r="G73" i="10"/>
  <c r="F73" i="10"/>
  <c r="E73" i="10"/>
  <c r="C73" i="10"/>
  <c r="B73" i="10"/>
  <c r="U72" i="10"/>
  <c r="S72" i="10"/>
  <c r="R72" i="10"/>
  <c r="Q72" i="10"/>
  <c r="P72" i="10"/>
  <c r="E72" i="10"/>
  <c r="T72" i="10" s="1"/>
  <c r="S71" i="10"/>
  <c r="R71" i="10"/>
  <c r="Q71" i="10"/>
  <c r="P71" i="10"/>
  <c r="E71" i="10"/>
  <c r="V69" i="10"/>
  <c r="O69" i="10"/>
  <c r="N69" i="10"/>
  <c r="M69" i="10"/>
  <c r="L69" i="10"/>
  <c r="K69" i="10"/>
  <c r="J69" i="10"/>
  <c r="I69" i="10"/>
  <c r="H69" i="10"/>
  <c r="G69" i="10"/>
  <c r="F69" i="10"/>
  <c r="C69" i="10"/>
  <c r="B69" i="10"/>
  <c r="O68" i="10"/>
  <c r="N68" i="10"/>
  <c r="M68" i="10"/>
  <c r="S68" i="10" s="1"/>
  <c r="L68" i="10"/>
  <c r="R68" i="10" s="1"/>
  <c r="K68" i="10"/>
  <c r="J68" i="10"/>
  <c r="I68" i="10"/>
  <c r="Q68" i="10" s="1"/>
  <c r="H68" i="10"/>
  <c r="G68" i="10"/>
  <c r="F68" i="10"/>
  <c r="C68" i="10"/>
  <c r="B68" i="10"/>
  <c r="E68" i="10" s="1"/>
  <c r="S67" i="10"/>
  <c r="R67" i="10"/>
  <c r="Q67" i="10"/>
  <c r="P67" i="10"/>
  <c r="E67" i="10"/>
  <c r="U67" i="10" s="1"/>
  <c r="U66" i="10"/>
  <c r="S66" i="10"/>
  <c r="R66" i="10"/>
  <c r="Q66" i="10"/>
  <c r="P66" i="10"/>
  <c r="E66" i="10"/>
  <c r="T66" i="10" s="1"/>
  <c r="S65" i="10"/>
  <c r="R65" i="10"/>
  <c r="Q65" i="10"/>
  <c r="P65" i="10"/>
  <c r="E65" i="10"/>
  <c r="S64" i="10"/>
  <c r="R64" i="10"/>
  <c r="Q64" i="10"/>
  <c r="P64" i="10"/>
  <c r="E64" i="10"/>
  <c r="U64" i="10" s="1"/>
  <c r="U63" i="10"/>
  <c r="S63" i="10"/>
  <c r="R63" i="10"/>
  <c r="Q63" i="10"/>
  <c r="P63" i="10"/>
  <c r="E63" i="10"/>
  <c r="O61" i="10"/>
  <c r="N61" i="10"/>
  <c r="M61" i="10"/>
  <c r="S61" i="10" s="1"/>
  <c r="L61" i="10"/>
  <c r="R61" i="10" s="1"/>
  <c r="K61" i="10"/>
  <c r="J61" i="10"/>
  <c r="I61" i="10"/>
  <c r="Q61" i="10" s="1"/>
  <c r="H61" i="10"/>
  <c r="C61" i="10"/>
  <c r="E61" i="10" s="1"/>
  <c r="B61" i="10"/>
  <c r="S60" i="10"/>
  <c r="R60" i="10"/>
  <c r="Q60" i="10"/>
  <c r="P60" i="10"/>
  <c r="E60" i="10"/>
  <c r="T60" i="10" s="1"/>
  <c r="T59" i="10"/>
  <c r="S59" i="10"/>
  <c r="R59" i="10"/>
  <c r="Q59" i="10"/>
  <c r="P59" i="10"/>
  <c r="E59" i="10"/>
  <c r="U59" i="10" s="1"/>
  <c r="S58" i="10"/>
  <c r="R58" i="10"/>
  <c r="Q58" i="10"/>
  <c r="P58" i="10"/>
  <c r="E58" i="10"/>
  <c r="U58" i="10" s="1"/>
  <c r="U57" i="10"/>
  <c r="S57" i="10"/>
  <c r="R57" i="10"/>
  <c r="Q57" i="10"/>
  <c r="P57" i="10"/>
  <c r="E57" i="10"/>
  <c r="T57" i="10" s="1"/>
  <c r="O55" i="10"/>
  <c r="N55" i="10"/>
  <c r="M55" i="10"/>
  <c r="S55" i="10" s="1"/>
  <c r="L55" i="10"/>
  <c r="R55" i="10" s="1"/>
  <c r="K55" i="10"/>
  <c r="J55" i="10"/>
  <c r="I55" i="10"/>
  <c r="H55" i="10"/>
  <c r="G55" i="10"/>
  <c r="F55" i="10"/>
  <c r="C55" i="10"/>
  <c r="B55" i="10"/>
  <c r="U54" i="10"/>
  <c r="S54" i="10"/>
  <c r="R54" i="10"/>
  <c r="Q54" i="10"/>
  <c r="P54" i="10"/>
  <c r="E54" i="10"/>
  <c r="T54" i="10" s="1"/>
  <c r="S53" i="10"/>
  <c r="R53" i="10"/>
  <c r="Q53" i="10"/>
  <c r="P53" i="10"/>
  <c r="E53" i="10"/>
  <c r="S52" i="10"/>
  <c r="R52" i="10"/>
  <c r="Q52" i="10"/>
  <c r="P52" i="10"/>
  <c r="E52" i="10"/>
  <c r="U52" i="10" s="1"/>
  <c r="U51" i="10"/>
  <c r="S51" i="10"/>
  <c r="R51" i="10"/>
  <c r="Q51" i="10"/>
  <c r="P51" i="10"/>
  <c r="E51" i="10"/>
  <c r="T51" i="10" s="1"/>
  <c r="T50" i="10"/>
  <c r="S50" i="10"/>
  <c r="R50" i="10"/>
  <c r="Q50" i="10"/>
  <c r="P50" i="10"/>
  <c r="E50" i="10"/>
  <c r="U50" i="10" s="1"/>
  <c r="S49" i="10"/>
  <c r="R49" i="10"/>
  <c r="Q49" i="10"/>
  <c r="P49" i="10"/>
  <c r="E49" i="10"/>
  <c r="T49" i="10" s="1"/>
  <c r="T48" i="10"/>
  <c r="S48" i="10"/>
  <c r="R48" i="10"/>
  <c r="Q48" i="10"/>
  <c r="P48" i="10"/>
  <c r="E48" i="10"/>
  <c r="U48" i="10" s="1"/>
  <c r="S47" i="10"/>
  <c r="R47" i="10"/>
  <c r="Q47" i="10"/>
  <c r="P47" i="10"/>
  <c r="E47" i="10"/>
  <c r="U47" i="10" s="1"/>
  <c r="U46" i="10"/>
  <c r="S46" i="10"/>
  <c r="R46" i="10"/>
  <c r="Q46" i="10"/>
  <c r="P46" i="10"/>
  <c r="E46" i="10"/>
  <c r="T46" i="10" s="1"/>
  <c r="S45" i="10"/>
  <c r="R45" i="10"/>
  <c r="Q45" i="10"/>
  <c r="P45" i="10"/>
  <c r="E45" i="10"/>
  <c r="T44" i="10"/>
  <c r="S44" i="10"/>
  <c r="R44" i="10"/>
  <c r="Q44" i="10"/>
  <c r="P44" i="10"/>
  <c r="E44" i="10"/>
  <c r="U44" i="10" s="1"/>
  <c r="V42" i="10"/>
  <c r="S42" i="10"/>
  <c r="O42" i="10"/>
  <c r="N42" i="10"/>
  <c r="M42" i="10"/>
  <c r="L42" i="10"/>
  <c r="K42" i="10"/>
  <c r="J42" i="10"/>
  <c r="I42" i="10"/>
  <c r="H42" i="10"/>
  <c r="G42" i="10"/>
  <c r="F42" i="10"/>
  <c r="C42" i="10"/>
  <c r="B42" i="10"/>
  <c r="S41" i="10"/>
  <c r="R41" i="10"/>
  <c r="Q41" i="10"/>
  <c r="P41" i="10"/>
  <c r="E41" i="10"/>
  <c r="U40" i="10"/>
  <c r="T40" i="10"/>
  <c r="S40" i="10"/>
  <c r="R40" i="10"/>
  <c r="Q40" i="10"/>
  <c r="P40" i="10"/>
  <c r="E40" i="10"/>
  <c r="U39" i="10"/>
  <c r="S39" i="10"/>
  <c r="R39" i="10"/>
  <c r="Q39" i="10"/>
  <c r="P39" i="10"/>
  <c r="E39" i="10"/>
  <c r="T39" i="10" s="1"/>
  <c r="T38" i="10"/>
  <c r="S38" i="10"/>
  <c r="R38" i="10"/>
  <c r="Q38" i="10"/>
  <c r="P38" i="10"/>
  <c r="E38" i="10"/>
  <c r="U38" i="10" s="1"/>
  <c r="U37" i="10"/>
  <c r="S37" i="10"/>
  <c r="R37" i="10"/>
  <c r="Q37" i="10"/>
  <c r="P37" i="10"/>
  <c r="E37" i="10"/>
  <c r="R35" i="10"/>
  <c r="O35" i="10"/>
  <c r="N35" i="10"/>
  <c r="M35" i="10"/>
  <c r="S35" i="10" s="1"/>
  <c r="L35" i="10"/>
  <c r="K35" i="10"/>
  <c r="J35" i="10"/>
  <c r="I35" i="10"/>
  <c r="Q35" i="10" s="1"/>
  <c r="H35" i="10"/>
  <c r="P35" i="10" s="1"/>
  <c r="G35" i="10"/>
  <c r="F35" i="10"/>
  <c r="E35" i="10"/>
  <c r="C35" i="10"/>
  <c r="B35" i="10"/>
  <c r="U34" i="10"/>
  <c r="S34" i="10"/>
  <c r="R34" i="10"/>
  <c r="Q34" i="10"/>
  <c r="P34" i="10"/>
  <c r="E34" i="10"/>
  <c r="T34" i="10" s="1"/>
  <c r="O32" i="10"/>
  <c r="N32" i="10"/>
  <c r="M32" i="10"/>
  <c r="S32" i="10" s="1"/>
  <c r="L32" i="10"/>
  <c r="R32" i="10" s="1"/>
  <c r="K32" i="10"/>
  <c r="J32" i="10"/>
  <c r="I32" i="10"/>
  <c r="H32" i="10"/>
  <c r="G32" i="10"/>
  <c r="F32" i="10"/>
  <c r="E32" i="10"/>
  <c r="C32" i="10"/>
  <c r="B32" i="10"/>
  <c r="U31" i="10"/>
  <c r="S31" i="10"/>
  <c r="R31" i="10"/>
  <c r="Q31" i="10"/>
  <c r="P31" i="10"/>
  <c r="E31" i="10"/>
  <c r="T31" i="10" s="1"/>
  <c r="T30" i="10"/>
  <c r="S30" i="10"/>
  <c r="R30" i="10"/>
  <c r="Q30" i="10"/>
  <c r="P30" i="10"/>
  <c r="E30" i="10"/>
  <c r="U30" i="10" s="1"/>
  <c r="T29" i="10"/>
  <c r="S29" i="10"/>
  <c r="R29" i="10"/>
  <c r="Q29" i="10"/>
  <c r="P29" i="10"/>
  <c r="E29" i="10"/>
  <c r="U29" i="10" s="1"/>
  <c r="S28" i="10"/>
  <c r="R28" i="10"/>
  <c r="Q28" i="10"/>
  <c r="P28" i="10"/>
  <c r="E28" i="10"/>
  <c r="T28" i="10" s="1"/>
  <c r="O26" i="10"/>
  <c r="N26" i="10"/>
  <c r="R26" i="10" s="1"/>
  <c r="M26" i="10"/>
  <c r="L26" i="10"/>
  <c r="K26" i="10"/>
  <c r="J26" i="10"/>
  <c r="I26" i="10"/>
  <c r="H26" i="10"/>
  <c r="G26" i="10"/>
  <c r="F26" i="10"/>
  <c r="E26" i="10"/>
  <c r="C26" i="10"/>
  <c r="B26" i="10"/>
  <c r="S25" i="10"/>
  <c r="R25" i="10"/>
  <c r="Q25" i="10"/>
  <c r="P25" i="10"/>
  <c r="E25" i="10"/>
  <c r="T25" i="10" s="1"/>
  <c r="S24" i="10"/>
  <c r="R24" i="10"/>
  <c r="Q24" i="10"/>
  <c r="P24" i="10"/>
  <c r="E24" i="10"/>
  <c r="U23" i="10"/>
  <c r="S23" i="10"/>
  <c r="R23" i="10"/>
  <c r="Q23" i="10"/>
  <c r="P23" i="10"/>
  <c r="T23" i="10" s="1"/>
  <c r="E23" i="10"/>
  <c r="S22" i="10"/>
  <c r="R22" i="10"/>
  <c r="Q22" i="10"/>
  <c r="P22" i="10"/>
  <c r="E22" i="10"/>
  <c r="T22" i="10" s="1"/>
  <c r="T21" i="10"/>
  <c r="S21" i="10"/>
  <c r="R21" i="10"/>
  <c r="Q21" i="10"/>
  <c r="P21" i="10"/>
  <c r="E21" i="10"/>
  <c r="U21" i="10" s="1"/>
  <c r="U20" i="10"/>
  <c r="S20" i="10"/>
  <c r="R20" i="10"/>
  <c r="Q20" i="10"/>
  <c r="P20" i="10"/>
  <c r="E20" i="10"/>
  <c r="T20" i="10" s="1"/>
  <c r="T19" i="10"/>
  <c r="S19" i="10"/>
  <c r="R19" i="10"/>
  <c r="Q19" i="10"/>
  <c r="P19" i="10"/>
  <c r="E19" i="10"/>
  <c r="U19" i="10" s="1"/>
  <c r="O17" i="10"/>
  <c r="Q17" i="10" s="1"/>
  <c r="N17" i="10"/>
  <c r="M17" i="10"/>
  <c r="S17" i="10" s="1"/>
  <c r="L17" i="10"/>
  <c r="R17" i="10" s="1"/>
  <c r="K17" i="10"/>
  <c r="J17" i="10"/>
  <c r="I17" i="10"/>
  <c r="H17" i="10"/>
  <c r="P17" i="10" s="1"/>
  <c r="G17" i="10"/>
  <c r="F17" i="10"/>
  <c r="C17" i="10"/>
  <c r="E17" i="10" s="1"/>
  <c r="B17" i="10"/>
  <c r="T16" i="10"/>
  <c r="S16" i="10"/>
  <c r="R16" i="10"/>
  <c r="Q16" i="10"/>
  <c r="P16" i="10"/>
  <c r="E16" i="10"/>
  <c r="U16" i="10" s="1"/>
  <c r="T15" i="10"/>
  <c r="S15" i="10"/>
  <c r="R15" i="10"/>
  <c r="Q15" i="10"/>
  <c r="P15" i="10"/>
  <c r="E15" i="10"/>
  <c r="U15" i="10" s="1"/>
  <c r="U14" i="10"/>
  <c r="S14" i="10"/>
  <c r="R14" i="10"/>
  <c r="Q14" i="10"/>
  <c r="P14" i="10"/>
  <c r="E14" i="10"/>
  <c r="T14" i="10" s="1"/>
  <c r="S13" i="10"/>
  <c r="R13" i="10"/>
  <c r="Q13" i="10"/>
  <c r="P13" i="10"/>
  <c r="E13" i="10"/>
  <c r="U12" i="10"/>
  <c r="T12" i="10"/>
  <c r="S12" i="10"/>
  <c r="R12" i="10"/>
  <c r="Q12" i="10"/>
  <c r="P12" i="10"/>
  <c r="E12" i="10"/>
  <c r="U11" i="10"/>
  <c r="S11" i="10"/>
  <c r="R11" i="10"/>
  <c r="Q11" i="10"/>
  <c r="P11" i="10"/>
  <c r="E11" i="10"/>
  <c r="T11" i="10" s="1"/>
  <c r="T10" i="10"/>
  <c r="S10" i="10"/>
  <c r="R10" i="10"/>
  <c r="Q10" i="10"/>
  <c r="P10" i="10"/>
  <c r="E10" i="10"/>
  <c r="U9" i="10"/>
  <c r="S9" i="10"/>
  <c r="R9" i="10"/>
  <c r="Q9" i="10"/>
  <c r="P9" i="10"/>
  <c r="E9" i="10"/>
  <c r="T96" i="9"/>
  <c r="S96" i="9"/>
  <c r="R96" i="9"/>
  <c r="Q96" i="9"/>
  <c r="P96" i="9"/>
  <c r="E96" i="9"/>
  <c r="U96" i="9" s="1"/>
  <c r="T95" i="9"/>
  <c r="S95" i="9"/>
  <c r="R95" i="9"/>
  <c r="Q95" i="9"/>
  <c r="P95" i="9"/>
  <c r="E95" i="9"/>
  <c r="U95" i="9" s="1"/>
  <c r="U94" i="9"/>
  <c r="S94" i="9"/>
  <c r="R94" i="9"/>
  <c r="Q94" i="9"/>
  <c r="P94" i="9"/>
  <c r="E94" i="9"/>
  <c r="T94" i="9" s="1"/>
  <c r="S93" i="9"/>
  <c r="R93" i="9"/>
  <c r="Q93" i="9"/>
  <c r="P93" i="9"/>
  <c r="E93" i="9"/>
  <c r="U93" i="9" s="1"/>
  <c r="U92" i="9"/>
  <c r="T92" i="9"/>
  <c r="S92" i="9"/>
  <c r="R92" i="9"/>
  <c r="Q92" i="9"/>
  <c r="P92" i="9"/>
  <c r="E92" i="9"/>
  <c r="S91" i="9"/>
  <c r="R91" i="9"/>
  <c r="Q91" i="9"/>
  <c r="P91" i="9"/>
  <c r="E91" i="9"/>
  <c r="T91" i="9" s="1"/>
  <c r="T90" i="9"/>
  <c r="S90" i="9"/>
  <c r="R90" i="9"/>
  <c r="Q90" i="9"/>
  <c r="P90" i="9"/>
  <c r="E90" i="9"/>
  <c r="U90" i="9" s="1"/>
  <c r="U89" i="9"/>
  <c r="S89" i="9"/>
  <c r="R89" i="9"/>
  <c r="Q89" i="9"/>
  <c r="P89" i="9"/>
  <c r="E89" i="9"/>
  <c r="T89" i="9" s="1"/>
  <c r="S88" i="9"/>
  <c r="R88" i="9"/>
  <c r="Q88" i="9"/>
  <c r="P88" i="9"/>
  <c r="E88" i="9"/>
  <c r="O75" i="9"/>
  <c r="N75" i="9"/>
  <c r="M75" i="9"/>
  <c r="L75" i="9"/>
  <c r="R75" i="9" s="1"/>
  <c r="K75" i="9"/>
  <c r="J75" i="9"/>
  <c r="I75" i="9"/>
  <c r="H75" i="9"/>
  <c r="G75" i="9"/>
  <c r="F75" i="9"/>
  <c r="C75" i="9"/>
  <c r="B75" i="9"/>
  <c r="R74" i="9"/>
  <c r="O74" i="9"/>
  <c r="N74" i="9"/>
  <c r="M74" i="9"/>
  <c r="L74" i="9"/>
  <c r="K74" i="9"/>
  <c r="J74" i="9"/>
  <c r="I74" i="9"/>
  <c r="H74" i="9"/>
  <c r="P74" i="9" s="1"/>
  <c r="G74" i="9"/>
  <c r="F74" i="9"/>
  <c r="E74" i="9"/>
  <c r="C74" i="9"/>
  <c r="B74" i="9"/>
  <c r="S73" i="9"/>
  <c r="O73" i="9"/>
  <c r="N73" i="9"/>
  <c r="M73" i="9"/>
  <c r="L73" i="9"/>
  <c r="K73" i="9"/>
  <c r="J73" i="9"/>
  <c r="I73" i="9"/>
  <c r="Q73" i="9" s="1"/>
  <c r="H73" i="9"/>
  <c r="P73" i="9" s="1"/>
  <c r="G73" i="9"/>
  <c r="F73" i="9"/>
  <c r="C73" i="9"/>
  <c r="B73" i="9"/>
  <c r="E73" i="9" s="1"/>
  <c r="T72" i="9"/>
  <c r="S72" i="9"/>
  <c r="R72" i="9"/>
  <c r="Q72" i="9"/>
  <c r="P72" i="9"/>
  <c r="E72" i="9"/>
  <c r="U72" i="9" s="1"/>
  <c r="U71" i="9"/>
  <c r="S71" i="9"/>
  <c r="R71" i="9"/>
  <c r="Q71" i="9"/>
  <c r="P71" i="9"/>
  <c r="E71" i="9"/>
  <c r="O69" i="9"/>
  <c r="N69" i="9"/>
  <c r="M69" i="9"/>
  <c r="L69" i="9"/>
  <c r="R69" i="9" s="1"/>
  <c r="K69" i="9"/>
  <c r="J69" i="9"/>
  <c r="I69" i="9"/>
  <c r="H69" i="9"/>
  <c r="G69" i="9"/>
  <c r="F69" i="9"/>
  <c r="C69" i="9"/>
  <c r="B69" i="9"/>
  <c r="O68" i="9"/>
  <c r="N68" i="9"/>
  <c r="M68" i="9"/>
  <c r="S68" i="9" s="1"/>
  <c r="L68" i="9"/>
  <c r="R68" i="9" s="1"/>
  <c r="K68" i="9"/>
  <c r="J68" i="9"/>
  <c r="I68" i="9"/>
  <c r="Q68" i="9" s="1"/>
  <c r="H68" i="9"/>
  <c r="G68" i="9"/>
  <c r="F68" i="9"/>
  <c r="C68" i="9"/>
  <c r="B68" i="9"/>
  <c r="E68" i="9" s="1"/>
  <c r="T67" i="9"/>
  <c r="S67" i="9"/>
  <c r="R67" i="9"/>
  <c r="Q67" i="9"/>
  <c r="P67" i="9"/>
  <c r="E67" i="9"/>
  <c r="U67" i="9" s="1"/>
  <c r="U66" i="9"/>
  <c r="S66" i="9"/>
  <c r="R66" i="9"/>
  <c r="Q66" i="9"/>
  <c r="P66" i="9"/>
  <c r="E66" i="9"/>
  <c r="T66" i="9" s="1"/>
  <c r="S65" i="9"/>
  <c r="R65" i="9"/>
  <c r="Q65" i="9"/>
  <c r="P65" i="9"/>
  <c r="E65" i="9"/>
  <c r="U65" i="9" s="1"/>
  <c r="S64" i="9"/>
  <c r="R64" i="9"/>
  <c r="Q64" i="9"/>
  <c r="P64" i="9"/>
  <c r="E64" i="9"/>
  <c r="U64" i="9" s="1"/>
  <c r="U63" i="9"/>
  <c r="S63" i="9"/>
  <c r="R63" i="9"/>
  <c r="Q63" i="9"/>
  <c r="P63" i="9"/>
  <c r="E63" i="9"/>
  <c r="O61" i="9"/>
  <c r="N61" i="9"/>
  <c r="M61" i="9"/>
  <c r="S61" i="9" s="1"/>
  <c r="L61" i="9"/>
  <c r="R61" i="9" s="1"/>
  <c r="K61" i="9"/>
  <c r="J61" i="9"/>
  <c r="I61" i="9"/>
  <c r="H61" i="9"/>
  <c r="C61" i="9"/>
  <c r="B61" i="9"/>
  <c r="E61" i="9" s="1"/>
  <c r="U60" i="9"/>
  <c r="S60" i="9"/>
  <c r="R60" i="9"/>
  <c r="Q60" i="9"/>
  <c r="P60" i="9"/>
  <c r="E60" i="9"/>
  <c r="T60" i="9" s="1"/>
  <c r="T59" i="9"/>
  <c r="S59" i="9"/>
  <c r="R59" i="9"/>
  <c r="Q59" i="9"/>
  <c r="P59" i="9"/>
  <c r="E59" i="9"/>
  <c r="U59" i="9" s="1"/>
  <c r="S58" i="9"/>
  <c r="R58" i="9"/>
  <c r="Q58" i="9"/>
  <c r="P58" i="9"/>
  <c r="E58" i="9"/>
  <c r="U58" i="9" s="1"/>
  <c r="S57" i="9"/>
  <c r="R57" i="9"/>
  <c r="Q57" i="9"/>
  <c r="P57" i="9"/>
  <c r="E57" i="9"/>
  <c r="T57" i="9" s="1"/>
  <c r="R55" i="9"/>
  <c r="O55" i="9"/>
  <c r="N55" i="9"/>
  <c r="M55" i="9"/>
  <c r="S55" i="9" s="1"/>
  <c r="L55" i="9"/>
  <c r="K55" i="9"/>
  <c r="J55" i="9"/>
  <c r="I55" i="9"/>
  <c r="H55" i="9"/>
  <c r="G55" i="9"/>
  <c r="F55" i="9"/>
  <c r="C55" i="9"/>
  <c r="B55" i="9"/>
  <c r="U54" i="9"/>
  <c r="S54" i="9"/>
  <c r="R54" i="9"/>
  <c r="Q54" i="9"/>
  <c r="P54" i="9"/>
  <c r="E54" i="9"/>
  <c r="T54" i="9" s="1"/>
  <c r="S53" i="9"/>
  <c r="R53" i="9"/>
  <c r="Q53" i="9"/>
  <c r="P53" i="9"/>
  <c r="E53" i="9"/>
  <c r="U53" i="9" s="1"/>
  <c r="T52" i="9"/>
  <c r="S52" i="9"/>
  <c r="R52" i="9"/>
  <c r="Q52" i="9"/>
  <c r="P52" i="9"/>
  <c r="E52" i="9"/>
  <c r="U52" i="9" s="1"/>
  <c r="S51" i="9"/>
  <c r="R51" i="9"/>
  <c r="Q51" i="9"/>
  <c r="P51" i="9"/>
  <c r="E51" i="9"/>
  <c r="T51" i="9" s="1"/>
  <c r="S50" i="9"/>
  <c r="R50" i="9"/>
  <c r="Q50" i="9"/>
  <c r="P50" i="9"/>
  <c r="E50" i="9"/>
  <c r="U50" i="9" s="1"/>
  <c r="U49" i="9"/>
  <c r="T49" i="9"/>
  <c r="S49" i="9"/>
  <c r="R49" i="9"/>
  <c r="Q49" i="9"/>
  <c r="P49" i="9"/>
  <c r="E49" i="9"/>
  <c r="U48" i="9"/>
  <c r="S48" i="9"/>
  <c r="R48" i="9"/>
  <c r="Q48" i="9"/>
  <c r="P48" i="9"/>
  <c r="E48" i="9"/>
  <c r="T48" i="9" s="1"/>
  <c r="S47" i="9"/>
  <c r="R47" i="9"/>
  <c r="Q47" i="9"/>
  <c r="P47" i="9"/>
  <c r="E47" i="9"/>
  <c r="U47" i="9" s="1"/>
  <c r="U46" i="9"/>
  <c r="S46" i="9"/>
  <c r="R46" i="9"/>
  <c r="Q46" i="9"/>
  <c r="P46" i="9"/>
  <c r="E46" i="9"/>
  <c r="T46" i="9" s="1"/>
  <c r="S45" i="9"/>
  <c r="R45" i="9"/>
  <c r="Q45" i="9"/>
  <c r="P45" i="9"/>
  <c r="E45" i="9"/>
  <c r="T45" i="9" s="1"/>
  <c r="T44" i="9"/>
  <c r="S44" i="9"/>
  <c r="R44" i="9"/>
  <c r="Q44" i="9"/>
  <c r="P44" i="9"/>
  <c r="E44" i="9"/>
  <c r="U44" i="9" s="1"/>
  <c r="O42" i="9"/>
  <c r="N42" i="9"/>
  <c r="M42" i="9"/>
  <c r="S42" i="9" s="1"/>
  <c r="L42" i="9"/>
  <c r="K42" i="9"/>
  <c r="J42" i="9"/>
  <c r="I42" i="9"/>
  <c r="H42" i="9"/>
  <c r="G42" i="9"/>
  <c r="F42" i="9"/>
  <c r="E42" i="9"/>
  <c r="C42" i="9"/>
  <c r="B42" i="9"/>
  <c r="T41" i="9"/>
  <c r="S41" i="9"/>
  <c r="R41" i="9"/>
  <c r="Q41" i="9"/>
  <c r="P41" i="9"/>
  <c r="E41" i="9"/>
  <c r="U41" i="9" s="1"/>
  <c r="U40" i="9"/>
  <c r="S40" i="9"/>
  <c r="R40" i="9"/>
  <c r="Q40" i="9"/>
  <c r="P40" i="9"/>
  <c r="E40" i="9"/>
  <c r="S39" i="9"/>
  <c r="R39" i="9"/>
  <c r="Q39" i="9"/>
  <c r="P39" i="9"/>
  <c r="E39" i="9"/>
  <c r="U39" i="9" s="1"/>
  <c r="U38" i="9"/>
  <c r="S38" i="9"/>
  <c r="R38" i="9"/>
  <c r="Q38" i="9"/>
  <c r="P38" i="9"/>
  <c r="T38" i="9" s="1"/>
  <c r="E38" i="9"/>
  <c r="S37" i="9"/>
  <c r="R37" i="9"/>
  <c r="Q37" i="9"/>
  <c r="P37" i="9"/>
  <c r="E37" i="9"/>
  <c r="O35" i="9"/>
  <c r="Q35" i="9" s="1"/>
  <c r="N35" i="9"/>
  <c r="M35" i="9"/>
  <c r="L35" i="9"/>
  <c r="R35" i="9" s="1"/>
  <c r="K35" i="9"/>
  <c r="J35" i="9"/>
  <c r="I35" i="9"/>
  <c r="H35" i="9"/>
  <c r="G35" i="9"/>
  <c r="F35" i="9"/>
  <c r="C35" i="9"/>
  <c r="E35" i="9" s="1"/>
  <c r="B35" i="9"/>
  <c r="U34" i="9"/>
  <c r="T34" i="9"/>
  <c r="S34" i="9"/>
  <c r="R34" i="9"/>
  <c r="Q34" i="9"/>
  <c r="P34" i="9"/>
  <c r="E34" i="9"/>
  <c r="R32" i="9"/>
  <c r="O32" i="9"/>
  <c r="N32" i="9"/>
  <c r="M32" i="9"/>
  <c r="S32" i="9" s="1"/>
  <c r="L32" i="9"/>
  <c r="K32" i="9"/>
  <c r="J32" i="9"/>
  <c r="I32" i="9"/>
  <c r="Q32" i="9" s="1"/>
  <c r="H32" i="9"/>
  <c r="P32" i="9" s="1"/>
  <c r="G32" i="9"/>
  <c r="F32" i="9"/>
  <c r="C32" i="9"/>
  <c r="E32" i="9" s="1"/>
  <c r="B32" i="9"/>
  <c r="U31" i="9"/>
  <c r="S31" i="9"/>
  <c r="R31" i="9"/>
  <c r="Q31" i="9"/>
  <c r="P31" i="9"/>
  <c r="E31" i="9"/>
  <c r="T31" i="9" s="1"/>
  <c r="T30" i="9"/>
  <c r="S30" i="9"/>
  <c r="R30" i="9"/>
  <c r="Q30" i="9"/>
  <c r="P30" i="9"/>
  <c r="E30" i="9"/>
  <c r="U30" i="9" s="1"/>
  <c r="S29" i="9"/>
  <c r="R29" i="9"/>
  <c r="Q29" i="9"/>
  <c r="P29" i="9"/>
  <c r="E29" i="9"/>
  <c r="T29" i="9" s="1"/>
  <c r="S28" i="9"/>
  <c r="R28" i="9"/>
  <c r="Q28" i="9"/>
  <c r="P28" i="9"/>
  <c r="E28" i="9"/>
  <c r="U28" i="9" s="1"/>
  <c r="O26" i="9"/>
  <c r="N26" i="9"/>
  <c r="M26" i="9"/>
  <c r="S26" i="9" s="1"/>
  <c r="L26" i="9"/>
  <c r="R26" i="9" s="1"/>
  <c r="K26" i="9"/>
  <c r="J26" i="9"/>
  <c r="I26" i="9"/>
  <c r="H26" i="9"/>
  <c r="G26" i="9"/>
  <c r="F26" i="9"/>
  <c r="C26" i="9"/>
  <c r="B26" i="9"/>
  <c r="S25" i="9"/>
  <c r="R25" i="9"/>
  <c r="Q25" i="9"/>
  <c r="P25" i="9"/>
  <c r="E25" i="9"/>
  <c r="U25" i="9" s="1"/>
  <c r="T24" i="9"/>
  <c r="S24" i="9"/>
  <c r="R24" i="9"/>
  <c r="Q24" i="9"/>
  <c r="P24" i="9"/>
  <c r="E24" i="9"/>
  <c r="U24" i="9" s="1"/>
  <c r="U23" i="9"/>
  <c r="S23" i="9"/>
  <c r="R23" i="9"/>
  <c r="Q23" i="9"/>
  <c r="P23" i="9"/>
  <c r="E23" i="9"/>
  <c r="T23" i="9" s="1"/>
  <c r="T22" i="9"/>
  <c r="S22" i="9"/>
  <c r="R22" i="9"/>
  <c r="Q22" i="9"/>
  <c r="P22" i="9"/>
  <c r="E22" i="9"/>
  <c r="U21" i="9"/>
  <c r="T21" i="9"/>
  <c r="S21" i="9"/>
  <c r="R21" i="9"/>
  <c r="Q21" i="9"/>
  <c r="P21" i="9"/>
  <c r="E21" i="9"/>
  <c r="S20" i="9"/>
  <c r="R20" i="9"/>
  <c r="Q20" i="9"/>
  <c r="P20" i="9"/>
  <c r="E20" i="9"/>
  <c r="U20" i="9" s="1"/>
  <c r="T19" i="9"/>
  <c r="S19" i="9"/>
  <c r="R19" i="9"/>
  <c r="Q19" i="9"/>
  <c r="P19" i="9"/>
  <c r="E19" i="9"/>
  <c r="U19" i="9" s="1"/>
  <c r="S17" i="9"/>
  <c r="O17" i="9"/>
  <c r="N17" i="9"/>
  <c r="M17" i="9"/>
  <c r="L17" i="9"/>
  <c r="R17" i="9" s="1"/>
  <c r="K17" i="9"/>
  <c r="J17" i="9"/>
  <c r="I17" i="9"/>
  <c r="Q17" i="9" s="1"/>
  <c r="H17" i="9"/>
  <c r="P17" i="9" s="1"/>
  <c r="G17" i="9"/>
  <c r="F17" i="9"/>
  <c r="C17" i="9"/>
  <c r="B17" i="9"/>
  <c r="E17" i="9" s="1"/>
  <c r="T16" i="9"/>
  <c r="S16" i="9"/>
  <c r="R16" i="9"/>
  <c r="Q16" i="9"/>
  <c r="P16" i="9"/>
  <c r="E16" i="9"/>
  <c r="U16" i="9" s="1"/>
  <c r="U15" i="9"/>
  <c r="S15" i="9"/>
  <c r="R15" i="9"/>
  <c r="Q15" i="9"/>
  <c r="P15" i="9"/>
  <c r="E15" i="9"/>
  <c r="T15" i="9" s="1"/>
  <c r="S14" i="9"/>
  <c r="R14" i="9"/>
  <c r="Q14" i="9"/>
  <c r="P14" i="9"/>
  <c r="E14" i="9"/>
  <c r="U14" i="9" s="1"/>
  <c r="T13" i="9"/>
  <c r="S13" i="9"/>
  <c r="R13" i="9"/>
  <c r="Q13" i="9"/>
  <c r="P13" i="9"/>
  <c r="E13" i="9"/>
  <c r="U13" i="9" s="1"/>
  <c r="S12" i="9"/>
  <c r="R12" i="9"/>
  <c r="Q12" i="9"/>
  <c r="P12" i="9"/>
  <c r="E12" i="9"/>
  <c r="T12" i="9" s="1"/>
  <c r="S11" i="9"/>
  <c r="R11" i="9"/>
  <c r="Q11" i="9"/>
  <c r="P11" i="9"/>
  <c r="E11" i="9"/>
  <c r="U10" i="9"/>
  <c r="S10" i="9"/>
  <c r="R10" i="9"/>
  <c r="Q10" i="9"/>
  <c r="P10" i="9"/>
  <c r="T10" i="9" s="1"/>
  <c r="E10" i="9"/>
  <c r="U9" i="9"/>
  <c r="T9" i="9"/>
  <c r="S9" i="9"/>
  <c r="R9" i="9"/>
  <c r="Q9" i="9"/>
  <c r="P9" i="9"/>
  <c r="E9" i="9"/>
  <c r="T96" i="8"/>
  <c r="S96" i="8"/>
  <c r="R96" i="8"/>
  <c r="Q96" i="8"/>
  <c r="P96" i="8"/>
  <c r="E96" i="8"/>
  <c r="U96" i="8" s="1"/>
  <c r="U95" i="8"/>
  <c r="S95" i="8"/>
  <c r="R95" i="8"/>
  <c r="Q95" i="8"/>
  <c r="P95" i="8"/>
  <c r="E95" i="8"/>
  <c r="T95" i="8" s="1"/>
  <c r="S94" i="8"/>
  <c r="R94" i="8"/>
  <c r="Q94" i="8"/>
  <c r="P94" i="8"/>
  <c r="E94" i="8"/>
  <c r="U94" i="8" s="1"/>
  <c r="T93" i="8"/>
  <c r="S93" i="8"/>
  <c r="R93" i="8"/>
  <c r="Q93" i="8"/>
  <c r="P93" i="8"/>
  <c r="E93" i="8"/>
  <c r="U93" i="8" s="1"/>
  <c r="S92" i="8"/>
  <c r="R92" i="8"/>
  <c r="Q92" i="8"/>
  <c r="P92" i="8"/>
  <c r="E92" i="8"/>
  <c r="T92" i="8" s="1"/>
  <c r="S91" i="8"/>
  <c r="R91" i="8"/>
  <c r="Q91" i="8"/>
  <c r="P91" i="8"/>
  <c r="E91" i="8"/>
  <c r="U91" i="8" s="1"/>
  <c r="U90" i="8"/>
  <c r="T90" i="8"/>
  <c r="S90" i="8"/>
  <c r="R90" i="8"/>
  <c r="Q90" i="8"/>
  <c r="P90" i="8"/>
  <c r="E90" i="8"/>
  <c r="S89" i="8"/>
  <c r="R89" i="8"/>
  <c r="Q89" i="8"/>
  <c r="P89" i="8"/>
  <c r="E89" i="8"/>
  <c r="U89" i="8" s="1"/>
  <c r="S88" i="8"/>
  <c r="R88" i="8"/>
  <c r="Q88" i="8"/>
  <c r="Q87" i="8" s="1"/>
  <c r="Q115" i="8" s="1"/>
  <c r="P88" i="8"/>
  <c r="E88" i="8"/>
  <c r="O75" i="8"/>
  <c r="N75" i="8"/>
  <c r="M75" i="8"/>
  <c r="L75" i="8"/>
  <c r="K75" i="8"/>
  <c r="J75" i="8"/>
  <c r="I75" i="8"/>
  <c r="H75" i="8"/>
  <c r="G75" i="8"/>
  <c r="F75" i="8"/>
  <c r="C75" i="8"/>
  <c r="B75" i="8"/>
  <c r="R74" i="8"/>
  <c r="O74" i="8"/>
  <c r="N74" i="8"/>
  <c r="M74" i="8"/>
  <c r="L74" i="8"/>
  <c r="K74" i="8"/>
  <c r="J74" i="8"/>
  <c r="I74" i="8"/>
  <c r="Q74" i="8" s="1"/>
  <c r="H74" i="8"/>
  <c r="G74" i="8"/>
  <c r="F74" i="8"/>
  <c r="C74" i="8"/>
  <c r="E74" i="8" s="1"/>
  <c r="B74" i="8"/>
  <c r="R73" i="8"/>
  <c r="O73" i="8"/>
  <c r="N73" i="8"/>
  <c r="M73" i="8"/>
  <c r="S73" i="8" s="1"/>
  <c r="L73" i="8"/>
  <c r="K73" i="8"/>
  <c r="J73" i="8"/>
  <c r="I73" i="8"/>
  <c r="Q73" i="8" s="1"/>
  <c r="H73" i="8"/>
  <c r="P73" i="8" s="1"/>
  <c r="G73" i="8"/>
  <c r="F73" i="8"/>
  <c r="C73" i="8"/>
  <c r="B73" i="8"/>
  <c r="E73" i="8" s="1"/>
  <c r="U72" i="8"/>
  <c r="T72" i="8"/>
  <c r="S72" i="8"/>
  <c r="R72" i="8"/>
  <c r="Q72" i="8"/>
  <c r="P72" i="8"/>
  <c r="E72" i="8"/>
  <c r="U71" i="8"/>
  <c r="S71" i="8"/>
  <c r="R71" i="8"/>
  <c r="Q71" i="8"/>
  <c r="P71" i="8"/>
  <c r="E71" i="8"/>
  <c r="T71" i="8" s="1"/>
  <c r="O69" i="8"/>
  <c r="N69" i="8"/>
  <c r="M69" i="8"/>
  <c r="L69" i="8"/>
  <c r="K69" i="8"/>
  <c r="J69" i="8"/>
  <c r="I69" i="8"/>
  <c r="H69" i="8"/>
  <c r="G69" i="8"/>
  <c r="F69" i="8"/>
  <c r="C69" i="8"/>
  <c r="B69" i="8"/>
  <c r="O68" i="8"/>
  <c r="N68" i="8"/>
  <c r="M68" i="8"/>
  <c r="S68" i="8" s="1"/>
  <c r="L68" i="8"/>
  <c r="R68" i="8" s="1"/>
  <c r="K68" i="8"/>
  <c r="J68" i="8"/>
  <c r="I68" i="8"/>
  <c r="H68" i="8"/>
  <c r="G68" i="8"/>
  <c r="F68" i="8"/>
  <c r="E68" i="8"/>
  <c r="C68" i="8"/>
  <c r="B68" i="8"/>
  <c r="U67" i="8"/>
  <c r="T67" i="8"/>
  <c r="S67" i="8"/>
  <c r="R67" i="8"/>
  <c r="Q67" i="8"/>
  <c r="P67" i="8"/>
  <c r="E67" i="8"/>
  <c r="S66" i="8"/>
  <c r="R66" i="8"/>
  <c r="Q66" i="8"/>
  <c r="P66" i="8"/>
  <c r="E66" i="8"/>
  <c r="U66" i="8" s="1"/>
  <c r="T65" i="8"/>
  <c r="S65" i="8"/>
  <c r="R65" i="8"/>
  <c r="Q65" i="8"/>
  <c r="P65" i="8"/>
  <c r="E65" i="8"/>
  <c r="U65" i="8" s="1"/>
  <c r="U64" i="8"/>
  <c r="S64" i="8"/>
  <c r="R64" i="8"/>
  <c r="Q64" i="8"/>
  <c r="P64" i="8"/>
  <c r="E64" i="8"/>
  <c r="T64" i="8" s="1"/>
  <c r="S63" i="8"/>
  <c r="R63" i="8"/>
  <c r="Q63" i="8"/>
  <c r="P63" i="8"/>
  <c r="E63" i="8"/>
  <c r="T63" i="8" s="1"/>
  <c r="O61" i="8"/>
  <c r="N61" i="8"/>
  <c r="M61" i="8"/>
  <c r="S61" i="8" s="1"/>
  <c r="L61" i="8"/>
  <c r="R61" i="8" s="1"/>
  <c r="K61" i="8"/>
  <c r="J61" i="8"/>
  <c r="I61" i="8"/>
  <c r="H61" i="8"/>
  <c r="C61" i="8"/>
  <c r="E61" i="8" s="1"/>
  <c r="B61" i="8"/>
  <c r="U60" i="8"/>
  <c r="S60" i="8"/>
  <c r="R60" i="8"/>
  <c r="Q60" i="8"/>
  <c r="P60" i="8"/>
  <c r="E60" i="8"/>
  <c r="T60" i="8" s="1"/>
  <c r="T59" i="8"/>
  <c r="S59" i="8"/>
  <c r="R59" i="8"/>
  <c r="Q59" i="8"/>
  <c r="P59" i="8"/>
  <c r="E59" i="8"/>
  <c r="U59" i="8" s="1"/>
  <c r="U58" i="8"/>
  <c r="S58" i="8"/>
  <c r="R58" i="8"/>
  <c r="Q58" i="8"/>
  <c r="P58" i="8"/>
  <c r="E58" i="8"/>
  <c r="T58" i="8" s="1"/>
  <c r="U57" i="8"/>
  <c r="T57" i="8"/>
  <c r="S57" i="8"/>
  <c r="R57" i="8"/>
  <c r="Q57" i="8"/>
  <c r="P57" i="8"/>
  <c r="E57" i="8"/>
  <c r="O55" i="8"/>
  <c r="N55" i="8"/>
  <c r="M55" i="8"/>
  <c r="S55" i="8" s="1"/>
  <c r="L55" i="8"/>
  <c r="R55" i="8" s="1"/>
  <c r="K55" i="8"/>
  <c r="J55" i="8"/>
  <c r="I55" i="8"/>
  <c r="H55" i="8"/>
  <c r="G55" i="8"/>
  <c r="F55" i="8"/>
  <c r="E55" i="8"/>
  <c r="C55" i="8"/>
  <c r="B55" i="8"/>
  <c r="S54" i="8"/>
  <c r="R54" i="8"/>
  <c r="Q54" i="8"/>
  <c r="P54" i="8"/>
  <c r="E54" i="8"/>
  <c r="U54" i="8" s="1"/>
  <c r="T53" i="8"/>
  <c r="S53" i="8"/>
  <c r="R53" i="8"/>
  <c r="Q53" i="8"/>
  <c r="P53" i="8"/>
  <c r="E53" i="8"/>
  <c r="U53" i="8" s="1"/>
  <c r="U52" i="8"/>
  <c r="S52" i="8"/>
  <c r="R52" i="8"/>
  <c r="Q52" i="8"/>
  <c r="P52" i="8"/>
  <c r="E52" i="8"/>
  <c r="T52" i="8" s="1"/>
  <c r="U51" i="8"/>
  <c r="S51" i="8"/>
  <c r="R51" i="8"/>
  <c r="Q51" i="8"/>
  <c r="P51" i="8"/>
  <c r="E51" i="8"/>
  <c r="T51" i="8" s="1"/>
  <c r="S50" i="8"/>
  <c r="R50" i="8"/>
  <c r="Q50" i="8"/>
  <c r="P50" i="8"/>
  <c r="E50" i="8"/>
  <c r="U50" i="8" s="1"/>
  <c r="S49" i="8"/>
  <c r="R49" i="8"/>
  <c r="Q49" i="8"/>
  <c r="P49" i="8"/>
  <c r="E49" i="8"/>
  <c r="T49" i="8" s="1"/>
  <c r="S48" i="8"/>
  <c r="R48" i="8"/>
  <c r="Q48" i="8"/>
  <c r="P48" i="8"/>
  <c r="E48" i="8"/>
  <c r="U48" i="8" s="1"/>
  <c r="S47" i="8"/>
  <c r="R47" i="8"/>
  <c r="Q47" i="8"/>
  <c r="P47" i="8"/>
  <c r="E47" i="8"/>
  <c r="U47" i="8" s="1"/>
  <c r="U46" i="8"/>
  <c r="S46" i="8"/>
  <c r="R46" i="8"/>
  <c r="Q46" i="8"/>
  <c r="P46" i="8"/>
  <c r="E46" i="8"/>
  <c r="T46" i="8" s="1"/>
  <c r="S45" i="8"/>
  <c r="R45" i="8"/>
  <c r="Q45" i="8"/>
  <c r="P45" i="8"/>
  <c r="E45" i="8"/>
  <c r="S44" i="8"/>
  <c r="R44" i="8"/>
  <c r="Q44" i="8"/>
  <c r="P44" i="8"/>
  <c r="E44" i="8"/>
  <c r="T44" i="8" s="1"/>
  <c r="O42" i="8"/>
  <c r="N42" i="8"/>
  <c r="M42" i="8"/>
  <c r="S42" i="8" s="1"/>
  <c r="L42" i="8"/>
  <c r="R42" i="8" s="1"/>
  <c r="K42" i="8"/>
  <c r="J42" i="8"/>
  <c r="I42" i="8"/>
  <c r="H42" i="8"/>
  <c r="G42" i="8"/>
  <c r="F42" i="8"/>
  <c r="C42" i="8"/>
  <c r="B42" i="8"/>
  <c r="U41" i="8"/>
  <c r="S41" i="8"/>
  <c r="R41" i="8"/>
  <c r="Q41" i="8"/>
  <c r="P41" i="8"/>
  <c r="E41" i="8"/>
  <c r="T41" i="8" s="1"/>
  <c r="T40" i="8"/>
  <c r="S40" i="8"/>
  <c r="R40" i="8"/>
  <c r="Q40" i="8"/>
  <c r="P40" i="8"/>
  <c r="E40" i="8"/>
  <c r="U40" i="8" s="1"/>
  <c r="S39" i="8"/>
  <c r="R39" i="8"/>
  <c r="Q39" i="8"/>
  <c r="P39" i="8"/>
  <c r="E39" i="8"/>
  <c r="U39" i="8" s="1"/>
  <c r="S38" i="8"/>
  <c r="R38" i="8"/>
  <c r="Q38" i="8"/>
  <c r="P38" i="8"/>
  <c r="E38" i="8"/>
  <c r="T37" i="8"/>
  <c r="S37" i="8"/>
  <c r="R37" i="8"/>
  <c r="Q37" i="8"/>
  <c r="P37" i="8"/>
  <c r="E37" i="8"/>
  <c r="S35" i="8"/>
  <c r="O35" i="8"/>
  <c r="N35" i="8"/>
  <c r="M35" i="8"/>
  <c r="L35" i="8"/>
  <c r="R35" i="8" s="1"/>
  <c r="K35" i="8"/>
  <c r="J35" i="8"/>
  <c r="I35" i="8"/>
  <c r="Q35" i="8" s="1"/>
  <c r="H35" i="8"/>
  <c r="P35" i="8" s="1"/>
  <c r="G35" i="8"/>
  <c r="F35" i="8"/>
  <c r="C35" i="8"/>
  <c r="B35" i="8"/>
  <c r="E35" i="8" s="1"/>
  <c r="T34" i="8"/>
  <c r="S34" i="8"/>
  <c r="R34" i="8"/>
  <c r="Q34" i="8"/>
  <c r="P34" i="8"/>
  <c r="E34" i="8"/>
  <c r="S32" i="8"/>
  <c r="O32" i="8"/>
  <c r="N32" i="8"/>
  <c r="M32" i="8"/>
  <c r="L32" i="8"/>
  <c r="R32" i="8" s="1"/>
  <c r="K32" i="8"/>
  <c r="J32" i="8"/>
  <c r="I32" i="8"/>
  <c r="H32" i="8"/>
  <c r="G32" i="8"/>
  <c r="F32" i="8"/>
  <c r="C32" i="8"/>
  <c r="B32" i="8"/>
  <c r="T31" i="8"/>
  <c r="S31" i="8"/>
  <c r="R31" i="8"/>
  <c r="Q31" i="8"/>
  <c r="P31" i="8"/>
  <c r="E31" i="8"/>
  <c r="U31" i="8" s="1"/>
  <c r="U30" i="8"/>
  <c r="T30" i="8"/>
  <c r="S30" i="8"/>
  <c r="R30" i="8"/>
  <c r="Q30" i="8"/>
  <c r="P30" i="8"/>
  <c r="E30" i="8"/>
  <c r="S29" i="8"/>
  <c r="R29" i="8"/>
  <c r="Q29" i="8"/>
  <c r="P29" i="8"/>
  <c r="E29" i="8"/>
  <c r="U29" i="8" s="1"/>
  <c r="T28" i="8"/>
  <c r="S28" i="8"/>
  <c r="R28" i="8"/>
  <c r="Q28" i="8"/>
  <c r="P28" i="8"/>
  <c r="E28" i="8"/>
  <c r="U28" i="8" s="1"/>
  <c r="S26" i="8"/>
  <c r="O26" i="8"/>
  <c r="N26" i="8"/>
  <c r="M26" i="8"/>
  <c r="L26" i="8"/>
  <c r="R26" i="8" s="1"/>
  <c r="K26" i="8"/>
  <c r="J26" i="8"/>
  <c r="I26" i="8"/>
  <c r="Q26" i="8" s="1"/>
  <c r="H26" i="8"/>
  <c r="P26" i="8" s="1"/>
  <c r="G26" i="8"/>
  <c r="F26" i="8"/>
  <c r="C26" i="8"/>
  <c r="B26" i="8"/>
  <c r="E26" i="8" s="1"/>
  <c r="S25" i="8"/>
  <c r="R25" i="8"/>
  <c r="Q25" i="8"/>
  <c r="P25" i="8"/>
  <c r="E25" i="8"/>
  <c r="U25" i="8" s="1"/>
  <c r="S24" i="8"/>
  <c r="R24" i="8"/>
  <c r="Q24" i="8"/>
  <c r="P24" i="8"/>
  <c r="E24" i="8"/>
  <c r="T24" i="8" s="1"/>
  <c r="T23" i="8"/>
  <c r="S23" i="8"/>
  <c r="R23" i="8"/>
  <c r="Q23" i="8"/>
  <c r="P23" i="8"/>
  <c r="E23" i="8"/>
  <c r="U23" i="8" s="1"/>
  <c r="T22" i="8"/>
  <c r="S22" i="8"/>
  <c r="R22" i="8"/>
  <c r="Q22" i="8"/>
  <c r="P22" i="8"/>
  <c r="E22" i="8"/>
  <c r="S21" i="8"/>
  <c r="R21" i="8"/>
  <c r="Q21" i="8"/>
  <c r="P21" i="8"/>
  <c r="E21" i="8"/>
  <c r="T21" i="8" s="1"/>
  <c r="T20" i="8"/>
  <c r="S20" i="8"/>
  <c r="R20" i="8"/>
  <c r="Q20" i="8"/>
  <c r="P20" i="8"/>
  <c r="E20" i="8"/>
  <c r="U20" i="8" s="1"/>
  <c r="U19" i="8"/>
  <c r="T19" i="8"/>
  <c r="S19" i="8"/>
  <c r="R19" i="8"/>
  <c r="Q19" i="8"/>
  <c r="P19" i="8"/>
  <c r="E19" i="8"/>
  <c r="R17" i="8"/>
  <c r="O17" i="8"/>
  <c r="N17" i="8"/>
  <c r="M17" i="8"/>
  <c r="S17" i="8" s="1"/>
  <c r="L17" i="8"/>
  <c r="K17" i="8"/>
  <c r="J17" i="8"/>
  <c r="I17" i="8"/>
  <c r="Q17" i="8" s="1"/>
  <c r="H17" i="8"/>
  <c r="P17" i="8" s="1"/>
  <c r="G17" i="8"/>
  <c r="F17" i="8"/>
  <c r="C17" i="8"/>
  <c r="B17" i="8"/>
  <c r="E17" i="8" s="1"/>
  <c r="U16" i="8"/>
  <c r="T16" i="8"/>
  <c r="S16" i="8"/>
  <c r="R16" i="8"/>
  <c r="Q16" i="8"/>
  <c r="P16" i="8"/>
  <c r="E16" i="8"/>
  <c r="U15" i="8"/>
  <c r="S15" i="8"/>
  <c r="R15" i="8"/>
  <c r="Q15" i="8"/>
  <c r="P15" i="8"/>
  <c r="E15" i="8"/>
  <c r="T15" i="8" s="1"/>
  <c r="S14" i="8"/>
  <c r="R14" i="8"/>
  <c r="Q14" i="8"/>
  <c r="P14" i="8"/>
  <c r="E14" i="8"/>
  <c r="U14" i="8" s="1"/>
  <c r="U13" i="8"/>
  <c r="S13" i="8"/>
  <c r="R13" i="8"/>
  <c r="Q13" i="8"/>
  <c r="P13" i="8"/>
  <c r="E13" i="8"/>
  <c r="T13" i="8" s="1"/>
  <c r="U12" i="8"/>
  <c r="T12" i="8"/>
  <c r="S12" i="8"/>
  <c r="R12" i="8"/>
  <c r="Q12" i="8"/>
  <c r="P12" i="8"/>
  <c r="E12" i="8"/>
  <c r="T11" i="8"/>
  <c r="S11" i="8"/>
  <c r="R11" i="8"/>
  <c r="Q11" i="8"/>
  <c r="P11" i="8"/>
  <c r="E11" i="8"/>
  <c r="U11" i="8" s="1"/>
  <c r="U10" i="8"/>
  <c r="S10" i="8"/>
  <c r="R10" i="8"/>
  <c r="Q10" i="8"/>
  <c r="P10" i="8"/>
  <c r="E10" i="8"/>
  <c r="S9" i="8"/>
  <c r="R9" i="8"/>
  <c r="Q9" i="8"/>
  <c r="P9" i="8"/>
  <c r="E9" i="8"/>
  <c r="U96" i="7"/>
  <c r="T96" i="7"/>
  <c r="S96" i="7"/>
  <c r="R96" i="7"/>
  <c r="Q96" i="7"/>
  <c r="P96" i="7"/>
  <c r="E96" i="7"/>
  <c r="U95" i="7"/>
  <c r="T95" i="7"/>
  <c r="S95" i="7"/>
  <c r="R95" i="7"/>
  <c r="Q95" i="7"/>
  <c r="P95" i="7"/>
  <c r="E95" i="7"/>
  <c r="T94" i="7"/>
  <c r="S94" i="7"/>
  <c r="R94" i="7"/>
  <c r="Q94" i="7"/>
  <c r="P94" i="7"/>
  <c r="E94" i="7"/>
  <c r="U94" i="7" s="1"/>
  <c r="U93" i="7"/>
  <c r="S93" i="7"/>
  <c r="R93" i="7"/>
  <c r="Q93" i="7"/>
  <c r="P93" i="7"/>
  <c r="E93" i="7"/>
  <c r="T93" i="7" s="1"/>
  <c r="S92" i="7"/>
  <c r="R92" i="7"/>
  <c r="Q92" i="7"/>
  <c r="P92" i="7"/>
  <c r="E92" i="7"/>
  <c r="U92" i="7" s="1"/>
  <c r="T91" i="7"/>
  <c r="S91" i="7"/>
  <c r="R91" i="7"/>
  <c r="Q91" i="7"/>
  <c r="P91" i="7"/>
  <c r="E91" i="7"/>
  <c r="U91" i="7" s="1"/>
  <c r="S90" i="7"/>
  <c r="R90" i="7"/>
  <c r="Q90" i="7"/>
  <c r="P90" i="7"/>
  <c r="E90" i="7"/>
  <c r="T90" i="7" s="1"/>
  <c r="S89" i="7"/>
  <c r="R89" i="7"/>
  <c r="Q89" i="7"/>
  <c r="P89" i="7"/>
  <c r="E89" i="7"/>
  <c r="U89" i="7" s="1"/>
  <c r="U88" i="7"/>
  <c r="T88" i="7"/>
  <c r="S88" i="7"/>
  <c r="R88" i="7"/>
  <c r="Q88" i="7"/>
  <c r="P88" i="7"/>
  <c r="E88" i="7"/>
  <c r="O75" i="7"/>
  <c r="N75" i="7"/>
  <c r="R75" i="7" s="1"/>
  <c r="M75" i="7"/>
  <c r="L75" i="7"/>
  <c r="K75" i="7"/>
  <c r="J75" i="7"/>
  <c r="I75" i="7"/>
  <c r="H75" i="7"/>
  <c r="G75" i="7"/>
  <c r="F75" i="7"/>
  <c r="C75" i="7"/>
  <c r="B75" i="7"/>
  <c r="O74" i="7"/>
  <c r="S74" i="7" s="1"/>
  <c r="N74" i="7"/>
  <c r="M74" i="7"/>
  <c r="L74" i="7"/>
  <c r="R74" i="7" s="1"/>
  <c r="K74" i="7"/>
  <c r="Q74" i="7" s="1"/>
  <c r="J74" i="7"/>
  <c r="I74" i="7"/>
  <c r="H74" i="7"/>
  <c r="G74" i="7"/>
  <c r="F74" i="7"/>
  <c r="C74" i="7"/>
  <c r="B74" i="7"/>
  <c r="R73" i="7"/>
  <c r="O73" i="7"/>
  <c r="N73" i="7"/>
  <c r="M73" i="7"/>
  <c r="S73" i="7" s="1"/>
  <c r="L73" i="7"/>
  <c r="K73" i="7"/>
  <c r="J73" i="7"/>
  <c r="I73" i="7"/>
  <c r="H73" i="7"/>
  <c r="P73" i="7" s="1"/>
  <c r="G73" i="7"/>
  <c r="F73" i="7"/>
  <c r="C73" i="7"/>
  <c r="B73" i="7"/>
  <c r="E73" i="7" s="1"/>
  <c r="S72" i="7"/>
  <c r="R72" i="7"/>
  <c r="Q72" i="7"/>
  <c r="P72" i="7"/>
  <c r="E72" i="7"/>
  <c r="T72" i="7" s="1"/>
  <c r="T71" i="7"/>
  <c r="S71" i="7"/>
  <c r="R71" i="7"/>
  <c r="Q71" i="7"/>
  <c r="P71" i="7"/>
  <c r="E71" i="7"/>
  <c r="U71" i="7" s="1"/>
  <c r="O69" i="7"/>
  <c r="N69" i="7"/>
  <c r="M69" i="7"/>
  <c r="L69" i="7"/>
  <c r="K69" i="7"/>
  <c r="J69" i="7"/>
  <c r="I69" i="7"/>
  <c r="H69" i="7"/>
  <c r="G69" i="7"/>
  <c r="F69" i="7"/>
  <c r="C69" i="7"/>
  <c r="B69" i="7"/>
  <c r="O68" i="7"/>
  <c r="N68" i="7"/>
  <c r="M68" i="7"/>
  <c r="S68" i="7" s="1"/>
  <c r="L68" i="7"/>
  <c r="R68" i="7" s="1"/>
  <c r="K68" i="7"/>
  <c r="J68" i="7"/>
  <c r="I68" i="7"/>
  <c r="H68" i="7"/>
  <c r="G68" i="7"/>
  <c r="F68" i="7"/>
  <c r="C68" i="7"/>
  <c r="E68" i="7" s="1"/>
  <c r="B68" i="7"/>
  <c r="S67" i="7"/>
  <c r="R67" i="7"/>
  <c r="Q67" i="7"/>
  <c r="P67" i="7"/>
  <c r="E67" i="7"/>
  <c r="T67" i="7" s="1"/>
  <c r="S66" i="7"/>
  <c r="R66" i="7"/>
  <c r="Q66" i="7"/>
  <c r="P66" i="7"/>
  <c r="E66" i="7"/>
  <c r="U66" i="7" s="1"/>
  <c r="S65" i="7"/>
  <c r="R65" i="7"/>
  <c r="Q65" i="7"/>
  <c r="P65" i="7"/>
  <c r="E65" i="7"/>
  <c r="U65" i="7" s="1"/>
  <c r="S64" i="7"/>
  <c r="R64" i="7"/>
  <c r="Q64" i="7"/>
  <c r="P64" i="7"/>
  <c r="E64" i="7"/>
  <c r="U64" i="7" s="1"/>
  <c r="S63" i="7"/>
  <c r="R63" i="7"/>
  <c r="Q63" i="7"/>
  <c r="P63" i="7"/>
  <c r="E63" i="7"/>
  <c r="T63" i="7" s="1"/>
  <c r="O61" i="7"/>
  <c r="N61" i="7"/>
  <c r="M61" i="7"/>
  <c r="S61" i="7" s="1"/>
  <c r="L61" i="7"/>
  <c r="R61" i="7" s="1"/>
  <c r="K61" i="7"/>
  <c r="J61" i="7"/>
  <c r="I61" i="7"/>
  <c r="H61" i="7"/>
  <c r="C61" i="7"/>
  <c r="E61" i="7" s="1"/>
  <c r="B61" i="7"/>
  <c r="S60" i="7"/>
  <c r="R60" i="7"/>
  <c r="Q60" i="7"/>
  <c r="P60" i="7"/>
  <c r="E60" i="7"/>
  <c r="U60" i="7" s="1"/>
  <c r="S59" i="7"/>
  <c r="R59" i="7"/>
  <c r="Q59" i="7"/>
  <c r="P59" i="7"/>
  <c r="E59" i="7"/>
  <c r="U59" i="7" s="1"/>
  <c r="S58" i="7"/>
  <c r="R58" i="7"/>
  <c r="Q58" i="7"/>
  <c r="P58" i="7"/>
  <c r="E58" i="7"/>
  <c r="T58" i="7" s="1"/>
  <c r="T57" i="7"/>
  <c r="S57" i="7"/>
  <c r="R57" i="7"/>
  <c r="Q57" i="7"/>
  <c r="P57" i="7"/>
  <c r="E57" i="7"/>
  <c r="U57" i="7" s="1"/>
  <c r="O55" i="7"/>
  <c r="N55" i="7"/>
  <c r="M55" i="7"/>
  <c r="S55" i="7" s="1"/>
  <c r="L55" i="7"/>
  <c r="R55" i="7" s="1"/>
  <c r="K55" i="7"/>
  <c r="J55" i="7"/>
  <c r="I55" i="7"/>
  <c r="H55" i="7"/>
  <c r="G55" i="7"/>
  <c r="F55" i="7"/>
  <c r="C55" i="7"/>
  <c r="B55" i="7"/>
  <c r="T54" i="7"/>
  <c r="S54" i="7"/>
  <c r="R54" i="7"/>
  <c r="Q54" i="7"/>
  <c r="U54" i="7" s="1"/>
  <c r="P54" i="7"/>
  <c r="E54" i="7"/>
  <c r="U53" i="7"/>
  <c r="T53" i="7"/>
  <c r="S53" i="7"/>
  <c r="R53" i="7"/>
  <c r="Q53" i="7"/>
  <c r="P53" i="7"/>
  <c r="E53" i="7"/>
  <c r="S52" i="7"/>
  <c r="R52" i="7"/>
  <c r="Q52" i="7"/>
  <c r="P52" i="7"/>
  <c r="E52" i="7"/>
  <c r="U52" i="7" s="1"/>
  <c r="S51" i="7"/>
  <c r="R51" i="7"/>
  <c r="Q51" i="7"/>
  <c r="P51" i="7"/>
  <c r="E51" i="7"/>
  <c r="U51" i="7" s="1"/>
  <c r="S50" i="7"/>
  <c r="R50" i="7"/>
  <c r="Q50" i="7"/>
  <c r="P50" i="7"/>
  <c r="E50" i="7"/>
  <c r="T50" i="7" s="1"/>
  <c r="U49" i="7"/>
  <c r="S49" i="7"/>
  <c r="R49" i="7"/>
  <c r="Q49" i="7"/>
  <c r="P49" i="7"/>
  <c r="E49" i="7"/>
  <c r="T49" i="7" s="1"/>
  <c r="S48" i="7"/>
  <c r="R48" i="7"/>
  <c r="Q48" i="7"/>
  <c r="P48" i="7"/>
  <c r="E48" i="7"/>
  <c r="U48" i="7" s="1"/>
  <c r="S47" i="7"/>
  <c r="R47" i="7"/>
  <c r="Q47" i="7"/>
  <c r="P47" i="7"/>
  <c r="E47" i="7"/>
  <c r="T47" i="7" s="1"/>
  <c r="U46" i="7"/>
  <c r="T46" i="7"/>
  <c r="S46" i="7"/>
  <c r="R46" i="7"/>
  <c r="Q46" i="7"/>
  <c r="P46" i="7"/>
  <c r="E46" i="7"/>
  <c r="U45" i="7"/>
  <c r="T45" i="7"/>
  <c r="S45" i="7"/>
  <c r="R45" i="7"/>
  <c r="Q45" i="7"/>
  <c r="P45" i="7"/>
  <c r="E45" i="7"/>
  <c r="T44" i="7"/>
  <c r="S44" i="7"/>
  <c r="R44" i="7"/>
  <c r="Q44" i="7"/>
  <c r="P44" i="7"/>
  <c r="E44" i="7"/>
  <c r="U44" i="7" s="1"/>
  <c r="R42" i="7"/>
  <c r="O42" i="7"/>
  <c r="N42" i="7"/>
  <c r="M42" i="7"/>
  <c r="S42" i="7" s="1"/>
  <c r="L42" i="7"/>
  <c r="K42" i="7"/>
  <c r="J42" i="7"/>
  <c r="I42" i="7"/>
  <c r="H42" i="7"/>
  <c r="G42" i="7"/>
  <c r="F42" i="7"/>
  <c r="C42" i="7"/>
  <c r="E42" i="7" s="1"/>
  <c r="B42" i="7"/>
  <c r="U41" i="7"/>
  <c r="S41" i="7"/>
  <c r="R41" i="7"/>
  <c r="Q41" i="7"/>
  <c r="P41" i="7"/>
  <c r="E41" i="7"/>
  <c r="T41" i="7" s="1"/>
  <c r="S40" i="7"/>
  <c r="R40" i="7"/>
  <c r="Q40" i="7"/>
  <c r="P40" i="7"/>
  <c r="E40" i="7"/>
  <c r="U40" i="7" s="1"/>
  <c r="S39" i="7"/>
  <c r="R39" i="7"/>
  <c r="Q39" i="7"/>
  <c r="P39" i="7"/>
  <c r="E39" i="7"/>
  <c r="T39" i="7" s="1"/>
  <c r="U38" i="7"/>
  <c r="T38" i="7"/>
  <c r="S38" i="7"/>
  <c r="R38" i="7"/>
  <c r="Q38" i="7"/>
  <c r="P38" i="7"/>
  <c r="E38" i="7"/>
  <c r="T37" i="7"/>
  <c r="S37" i="7"/>
  <c r="R37" i="7"/>
  <c r="Q37" i="7"/>
  <c r="P37" i="7"/>
  <c r="E37" i="7"/>
  <c r="S35" i="7"/>
  <c r="O35" i="7"/>
  <c r="N35" i="7"/>
  <c r="M35" i="7"/>
  <c r="L35" i="7"/>
  <c r="K35" i="7"/>
  <c r="J35" i="7"/>
  <c r="I35" i="7"/>
  <c r="Q35" i="7" s="1"/>
  <c r="H35" i="7"/>
  <c r="P35" i="7" s="1"/>
  <c r="G35" i="7"/>
  <c r="F35" i="7"/>
  <c r="C35" i="7"/>
  <c r="B35" i="7"/>
  <c r="E35" i="7" s="1"/>
  <c r="T34" i="7"/>
  <c r="S34" i="7"/>
  <c r="R34" i="7"/>
  <c r="Q34" i="7"/>
  <c r="P34" i="7"/>
  <c r="E34" i="7"/>
  <c r="O32" i="7"/>
  <c r="N32" i="7"/>
  <c r="M32" i="7"/>
  <c r="S32" i="7" s="1"/>
  <c r="L32" i="7"/>
  <c r="K32" i="7"/>
  <c r="J32" i="7"/>
  <c r="I32" i="7"/>
  <c r="H32" i="7"/>
  <c r="G32" i="7"/>
  <c r="F32" i="7"/>
  <c r="C32" i="7"/>
  <c r="B32" i="7"/>
  <c r="S31" i="7"/>
  <c r="R31" i="7"/>
  <c r="Q31" i="7"/>
  <c r="P31" i="7"/>
  <c r="E31" i="7"/>
  <c r="U31" i="7" s="1"/>
  <c r="U30" i="7"/>
  <c r="S30" i="7"/>
  <c r="R30" i="7"/>
  <c r="Q30" i="7"/>
  <c r="P30" i="7"/>
  <c r="E30" i="7"/>
  <c r="T30" i="7" s="1"/>
  <c r="S29" i="7"/>
  <c r="R29" i="7"/>
  <c r="Q29" i="7"/>
  <c r="P29" i="7"/>
  <c r="E29" i="7"/>
  <c r="T29" i="7" s="1"/>
  <c r="S28" i="7"/>
  <c r="R28" i="7"/>
  <c r="Q28" i="7"/>
  <c r="P28" i="7"/>
  <c r="E28" i="7"/>
  <c r="U28" i="7" s="1"/>
  <c r="O26" i="7"/>
  <c r="N26" i="7"/>
  <c r="M26" i="7"/>
  <c r="S26" i="7" s="1"/>
  <c r="L26" i="7"/>
  <c r="R26" i="7" s="1"/>
  <c r="K26" i="7"/>
  <c r="J26" i="7"/>
  <c r="I26" i="7"/>
  <c r="H26" i="7"/>
  <c r="G26" i="7"/>
  <c r="F26" i="7"/>
  <c r="C26" i="7"/>
  <c r="B26" i="7"/>
  <c r="E26" i="7" s="1"/>
  <c r="U25" i="7"/>
  <c r="S25" i="7"/>
  <c r="R25" i="7"/>
  <c r="Q25" i="7"/>
  <c r="P25" i="7"/>
  <c r="E25" i="7"/>
  <c r="T25" i="7" s="1"/>
  <c r="U24" i="7"/>
  <c r="S24" i="7"/>
  <c r="R24" i="7"/>
  <c r="Q24" i="7"/>
  <c r="P24" i="7"/>
  <c r="E24" i="7"/>
  <c r="T24" i="7" s="1"/>
  <c r="S23" i="7"/>
  <c r="R23" i="7"/>
  <c r="Q23" i="7"/>
  <c r="P23" i="7"/>
  <c r="E23" i="7"/>
  <c r="U23" i="7" s="1"/>
  <c r="S22" i="7"/>
  <c r="R22" i="7"/>
  <c r="Q22" i="7"/>
  <c r="U22" i="7" s="1"/>
  <c r="P22" i="7"/>
  <c r="E22" i="7"/>
  <c r="T22" i="7" s="1"/>
  <c r="U21" i="7"/>
  <c r="T21" i="7"/>
  <c r="S21" i="7"/>
  <c r="R21" i="7"/>
  <c r="Q21" i="7"/>
  <c r="P21" i="7"/>
  <c r="E21" i="7"/>
  <c r="T20" i="7"/>
  <c r="S20" i="7"/>
  <c r="R20" i="7"/>
  <c r="Q20" i="7"/>
  <c r="P20" i="7"/>
  <c r="E20" i="7"/>
  <c r="U20" i="7" s="1"/>
  <c r="U19" i="7"/>
  <c r="S19" i="7"/>
  <c r="R19" i="7"/>
  <c r="Q19" i="7"/>
  <c r="P19" i="7"/>
  <c r="E19" i="7"/>
  <c r="T19" i="7" s="1"/>
  <c r="O17" i="7"/>
  <c r="N17" i="7"/>
  <c r="M17" i="7"/>
  <c r="S17" i="7" s="1"/>
  <c r="L17" i="7"/>
  <c r="R17" i="7" s="1"/>
  <c r="K17" i="7"/>
  <c r="J17" i="7"/>
  <c r="I17" i="7"/>
  <c r="H17" i="7"/>
  <c r="P17" i="7" s="1"/>
  <c r="G17" i="7"/>
  <c r="F17" i="7"/>
  <c r="C17" i="7"/>
  <c r="E17" i="7" s="1"/>
  <c r="B17" i="7"/>
  <c r="S16" i="7"/>
  <c r="R16" i="7"/>
  <c r="Q16" i="7"/>
  <c r="P16" i="7"/>
  <c r="E16" i="7"/>
  <c r="T16" i="7" s="1"/>
  <c r="S15" i="7"/>
  <c r="R15" i="7"/>
  <c r="Q15" i="7"/>
  <c r="P15" i="7"/>
  <c r="E15" i="7"/>
  <c r="T15" i="7" s="1"/>
  <c r="U14" i="7"/>
  <c r="T14" i="7"/>
  <c r="S14" i="7"/>
  <c r="R14" i="7"/>
  <c r="Q14" i="7"/>
  <c r="P14" i="7"/>
  <c r="E14" i="7"/>
  <c r="U13" i="7"/>
  <c r="S13" i="7"/>
  <c r="R13" i="7"/>
  <c r="Q13" i="7"/>
  <c r="P13" i="7"/>
  <c r="E13" i="7"/>
  <c r="T13" i="7" s="1"/>
  <c r="S12" i="7"/>
  <c r="R12" i="7"/>
  <c r="Q12" i="7"/>
  <c r="P12" i="7"/>
  <c r="E12" i="7"/>
  <c r="U12" i="7" s="1"/>
  <c r="U11" i="7"/>
  <c r="S11" i="7"/>
  <c r="R11" i="7"/>
  <c r="Q11" i="7"/>
  <c r="P11" i="7"/>
  <c r="E11" i="7"/>
  <c r="T11" i="7" s="1"/>
  <c r="S10" i="7"/>
  <c r="R10" i="7"/>
  <c r="Q10" i="7"/>
  <c r="P10" i="7"/>
  <c r="E10" i="7"/>
  <c r="U10" i="7" s="1"/>
  <c r="T9" i="7"/>
  <c r="S9" i="7"/>
  <c r="R9" i="7"/>
  <c r="Q9" i="7"/>
  <c r="P9" i="7"/>
  <c r="E9" i="7"/>
  <c r="U96" i="6"/>
  <c r="S96" i="6"/>
  <c r="R96" i="6"/>
  <c r="Q96" i="6"/>
  <c r="P96" i="6"/>
  <c r="E96" i="6"/>
  <c r="T96" i="6" s="1"/>
  <c r="U95" i="6"/>
  <c r="S95" i="6"/>
  <c r="R95" i="6"/>
  <c r="Q95" i="6"/>
  <c r="P95" i="6"/>
  <c r="E95" i="6"/>
  <c r="T95" i="6" s="1"/>
  <c r="U94" i="6"/>
  <c r="T94" i="6"/>
  <c r="S94" i="6"/>
  <c r="R94" i="6"/>
  <c r="Q94" i="6"/>
  <c r="P94" i="6"/>
  <c r="E94" i="6"/>
  <c r="S93" i="6"/>
  <c r="R93" i="6"/>
  <c r="Q93" i="6"/>
  <c r="P93" i="6"/>
  <c r="E93" i="6"/>
  <c r="U93" i="6" s="1"/>
  <c r="S92" i="6"/>
  <c r="R92" i="6"/>
  <c r="Q92" i="6"/>
  <c r="P92" i="6"/>
  <c r="E92" i="6"/>
  <c r="U92" i="6" s="1"/>
  <c r="U91" i="6"/>
  <c r="S91" i="6"/>
  <c r="R91" i="6"/>
  <c r="Q91" i="6"/>
  <c r="P91" i="6"/>
  <c r="E91" i="6"/>
  <c r="T91" i="6" s="1"/>
  <c r="T90" i="6"/>
  <c r="S90" i="6"/>
  <c r="R90" i="6"/>
  <c r="Q90" i="6"/>
  <c r="P90" i="6"/>
  <c r="E90" i="6"/>
  <c r="U90" i="6" s="1"/>
  <c r="T89" i="6"/>
  <c r="S89" i="6"/>
  <c r="R89" i="6"/>
  <c r="Q89" i="6"/>
  <c r="P89" i="6"/>
  <c r="E89" i="6"/>
  <c r="U89" i="6" s="1"/>
  <c r="S88" i="6"/>
  <c r="R88" i="6"/>
  <c r="R87" i="6" s="1"/>
  <c r="Q88" i="6"/>
  <c r="P88" i="6"/>
  <c r="P87" i="6" s="1"/>
  <c r="P115" i="6" s="1"/>
  <c r="E88" i="6"/>
  <c r="W75" i="6"/>
  <c r="V75" i="6"/>
  <c r="O75" i="6"/>
  <c r="N75" i="6"/>
  <c r="M75" i="6"/>
  <c r="L75" i="6"/>
  <c r="K75" i="6"/>
  <c r="J75" i="6"/>
  <c r="I75" i="6"/>
  <c r="H75" i="6"/>
  <c r="G75" i="6"/>
  <c r="F75" i="6"/>
  <c r="C75" i="6"/>
  <c r="B75" i="6"/>
  <c r="W74" i="6"/>
  <c r="V74" i="6"/>
  <c r="R74" i="6"/>
  <c r="O74" i="6"/>
  <c r="N74" i="6"/>
  <c r="M74" i="6"/>
  <c r="L74" i="6"/>
  <c r="K74" i="6"/>
  <c r="J74" i="6"/>
  <c r="I74" i="6"/>
  <c r="Q74" i="6" s="1"/>
  <c r="H74" i="6"/>
  <c r="P74" i="6" s="1"/>
  <c r="G74" i="6"/>
  <c r="F74" i="6"/>
  <c r="C74" i="6"/>
  <c r="E74" i="6" s="1"/>
  <c r="B74" i="6"/>
  <c r="W73" i="6"/>
  <c r="V73" i="6"/>
  <c r="S73" i="6"/>
  <c r="R73" i="6"/>
  <c r="O73" i="6"/>
  <c r="N73" i="6"/>
  <c r="M73" i="6"/>
  <c r="L73" i="6"/>
  <c r="K73" i="6"/>
  <c r="J73" i="6"/>
  <c r="I73" i="6"/>
  <c r="Q73" i="6" s="1"/>
  <c r="H73" i="6"/>
  <c r="P73" i="6" s="1"/>
  <c r="G73" i="6"/>
  <c r="F73" i="6"/>
  <c r="C73" i="6"/>
  <c r="B73" i="6"/>
  <c r="E73" i="6" s="1"/>
  <c r="U72" i="6"/>
  <c r="T72" i="6"/>
  <c r="S72" i="6"/>
  <c r="R72" i="6"/>
  <c r="Q72" i="6"/>
  <c r="P72" i="6"/>
  <c r="E72" i="6"/>
  <c r="U71" i="6"/>
  <c r="S71" i="6"/>
  <c r="R71" i="6"/>
  <c r="Q71" i="6"/>
  <c r="P71" i="6"/>
  <c r="E71" i="6"/>
  <c r="T71" i="6" s="1"/>
  <c r="W69" i="6"/>
  <c r="V69" i="6"/>
  <c r="O69" i="6"/>
  <c r="N69" i="6"/>
  <c r="M69" i="6"/>
  <c r="L69" i="6"/>
  <c r="K69" i="6"/>
  <c r="J69" i="6"/>
  <c r="I69" i="6"/>
  <c r="H69" i="6"/>
  <c r="G69" i="6"/>
  <c r="F69" i="6"/>
  <c r="C69" i="6"/>
  <c r="B69" i="6"/>
  <c r="O68" i="6"/>
  <c r="N68" i="6"/>
  <c r="M68" i="6"/>
  <c r="S68" i="6" s="1"/>
  <c r="L68" i="6"/>
  <c r="R68" i="6" s="1"/>
  <c r="K68" i="6"/>
  <c r="J68" i="6"/>
  <c r="I68" i="6"/>
  <c r="H68" i="6"/>
  <c r="G68" i="6"/>
  <c r="F68" i="6"/>
  <c r="E68" i="6"/>
  <c r="C68" i="6"/>
  <c r="B68" i="6"/>
  <c r="S67" i="6"/>
  <c r="R67" i="6"/>
  <c r="Q67" i="6"/>
  <c r="P67" i="6"/>
  <c r="E67" i="6"/>
  <c r="U67" i="6" s="1"/>
  <c r="S66" i="6"/>
  <c r="R66" i="6"/>
  <c r="Q66" i="6"/>
  <c r="P66" i="6"/>
  <c r="E66" i="6"/>
  <c r="T66" i="6" s="1"/>
  <c r="U65" i="6"/>
  <c r="T65" i="6"/>
  <c r="S65" i="6"/>
  <c r="R65" i="6"/>
  <c r="Q65" i="6"/>
  <c r="P65" i="6"/>
  <c r="E65" i="6"/>
  <c r="S64" i="6"/>
  <c r="R64" i="6"/>
  <c r="Q64" i="6"/>
  <c r="P64" i="6"/>
  <c r="E64" i="6"/>
  <c r="T64" i="6" s="1"/>
  <c r="T63" i="6"/>
  <c r="S63" i="6"/>
  <c r="R63" i="6"/>
  <c r="Q63" i="6"/>
  <c r="P63" i="6"/>
  <c r="E63" i="6"/>
  <c r="U63" i="6" s="1"/>
  <c r="S61" i="6"/>
  <c r="O61" i="6"/>
  <c r="N61" i="6"/>
  <c r="M61" i="6"/>
  <c r="L61" i="6"/>
  <c r="R61" i="6" s="1"/>
  <c r="K61" i="6"/>
  <c r="J61" i="6"/>
  <c r="I61" i="6"/>
  <c r="H61" i="6"/>
  <c r="P61" i="6" s="1"/>
  <c r="C61" i="6"/>
  <c r="B61" i="6"/>
  <c r="S60" i="6"/>
  <c r="R60" i="6"/>
  <c r="Q60" i="6"/>
  <c r="P60" i="6"/>
  <c r="E60" i="6"/>
  <c r="U60" i="6" s="1"/>
  <c r="S59" i="6"/>
  <c r="R59" i="6"/>
  <c r="Q59" i="6"/>
  <c r="P59" i="6"/>
  <c r="E59" i="6"/>
  <c r="U59" i="6" s="1"/>
  <c r="S58" i="6"/>
  <c r="R58" i="6"/>
  <c r="Q58" i="6"/>
  <c r="P58" i="6"/>
  <c r="E58" i="6"/>
  <c r="U58" i="6" s="1"/>
  <c r="S57" i="6"/>
  <c r="R57" i="6"/>
  <c r="Q57" i="6"/>
  <c r="P57" i="6"/>
  <c r="E57" i="6"/>
  <c r="T57" i="6" s="1"/>
  <c r="O55" i="6"/>
  <c r="N55" i="6"/>
  <c r="M55" i="6"/>
  <c r="S55" i="6" s="1"/>
  <c r="L55" i="6"/>
  <c r="R55" i="6" s="1"/>
  <c r="K55" i="6"/>
  <c r="J55" i="6"/>
  <c r="I55" i="6"/>
  <c r="H55" i="6"/>
  <c r="G55" i="6"/>
  <c r="F55" i="6"/>
  <c r="C55" i="6"/>
  <c r="B55" i="6"/>
  <c r="S54" i="6"/>
  <c r="R54" i="6"/>
  <c r="Q54" i="6"/>
  <c r="P54" i="6"/>
  <c r="E54" i="6"/>
  <c r="T54" i="6" s="1"/>
  <c r="U53" i="6"/>
  <c r="T53" i="6"/>
  <c r="S53" i="6"/>
  <c r="R53" i="6"/>
  <c r="Q53" i="6"/>
  <c r="P53" i="6"/>
  <c r="E53" i="6"/>
  <c r="U52" i="6"/>
  <c r="S52" i="6"/>
  <c r="R52" i="6"/>
  <c r="Q52" i="6"/>
  <c r="P52" i="6"/>
  <c r="E52" i="6"/>
  <c r="T52" i="6" s="1"/>
  <c r="S51" i="6"/>
  <c r="R51" i="6"/>
  <c r="Q51" i="6"/>
  <c r="P51" i="6"/>
  <c r="E51" i="6"/>
  <c r="U51" i="6" s="1"/>
  <c r="S50" i="6"/>
  <c r="R50" i="6"/>
  <c r="Q50" i="6"/>
  <c r="P50" i="6"/>
  <c r="E50" i="6"/>
  <c r="T50" i="6" s="1"/>
  <c r="S49" i="6"/>
  <c r="R49" i="6"/>
  <c r="Q49" i="6"/>
  <c r="P49" i="6"/>
  <c r="E49" i="6"/>
  <c r="U49" i="6" s="1"/>
  <c r="S48" i="6"/>
  <c r="R48" i="6"/>
  <c r="Q48" i="6"/>
  <c r="P48" i="6"/>
  <c r="E48" i="6"/>
  <c r="U48" i="6" s="1"/>
  <c r="S47" i="6"/>
  <c r="R47" i="6"/>
  <c r="Q47" i="6"/>
  <c r="P47" i="6"/>
  <c r="E47" i="6"/>
  <c r="U47" i="6" s="1"/>
  <c r="S46" i="6"/>
  <c r="R46" i="6"/>
  <c r="Q46" i="6"/>
  <c r="P46" i="6"/>
  <c r="E46" i="6"/>
  <c r="T46" i="6" s="1"/>
  <c r="U45" i="6"/>
  <c r="T45" i="6"/>
  <c r="S45" i="6"/>
  <c r="R45" i="6"/>
  <c r="Q45" i="6"/>
  <c r="P45" i="6"/>
  <c r="E45" i="6"/>
  <c r="S44" i="6"/>
  <c r="R44" i="6"/>
  <c r="Q44" i="6"/>
  <c r="P44" i="6"/>
  <c r="E44" i="6"/>
  <c r="T44" i="6" s="1"/>
  <c r="W42" i="6"/>
  <c r="V42" i="6"/>
  <c r="O42" i="6"/>
  <c r="N42" i="6"/>
  <c r="M42" i="6"/>
  <c r="S42" i="6" s="1"/>
  <c r="L42" i="6"/>
  <c r="K42" i="6"/>
  <c r="J42" i="6"/>
  <c r="I42" i="6"/>
  <c r="H42" i="6"/>
  <c r="G42" i="6"/>
  <c r="F42" i="6"/>
  <c r="C42" i="6"/>
  <c r="B42" i="6"/>
  <c r="E42" i="6" s="1"/>
  <c r="S41" i="6"/>
  <c r="R41" i="6"/>
  <c r="Q41" i="6"/>
  <c r="P41" i="6"/>
  <c r="E41" i="6"/>
  <c r="T41" i="6" s="1"/>
  <c r="U40" i="6"/>
  <c r="T40" i="6"/>
  <c r="S40" i="6"/>
  <c r="R40" i="6"/>
  <c r="Q40" i="6"/>
  <c r="P40" i="6"/>
  <c r="E40" i="6"/>
  <c r="S39" i="6"/>
  <c r="R39" i="6"/>
  <c r="Q39" i="6"/>
  <c r="P39" i="6"/>
  <c r="E39" i="6"/>
  <c r="T39" i="6" s="1"/>
  <c r="T38" i="6"/>
  <c r="S38" i="6"/>
  <c r="R38" i="6"/>
  <c r="Q38" i="6"/>
  <c r="P38" i="6"/>
  <c r="E38" i="6"/>
  <c r="U38" i="6" s="1"/>
  <c r="U37" i="6"/>
  <c r="S37" i="6"/>
  <c r="R37" i="6"/>
  <c r="Q37" i="6"/>
  <c r="P37" i="6"/>
  <c r="E37" i="6"/>
  <c r="T37" i="6" s="1"/>
  <c r="S35" i="6"/>
  <c r="R35" i="6"/>
  <c r="O35" i="6"/>
  <c r="N35" i="6"/>
  <c r="M35" i="6"/>
  <c r="L35" i="6"/>
  <c r="K35" i="6"/>
  <c r="J35" i="6"/>
  <c r="I35" i="6"/>
  <c r="Q35" i="6" s="1"/>
  <c r="H35" i="6"/>
  <c r="P35" i="6" s="1"/>
  <c r="G35" i="6"/>
  <c r="F35" i="6"/>
  <c r="C35" i="6"/>
  <c r="B35" i="6"/>
  <c r="E35" i="6" s="1"/>
  <c r="U34" i="6"/>
  <c r="S34" i="6"/>
  <c r="R34" i="6"/>
  <c r="Q34" i="6"/>
  <c r="P34" i="6"/>
  <c r="E34" i="6"/>
  <c r="T34" i="6" s="1"/>
  <c r="S32" i="6"/>
  <c r="O32" i="6"/>
  <c r="N32" i="6"/>
  <c r="M32" i="6"/>
  <c r="L32" i="6"/>
  <c r="R32" i="6" s="1"/>
  <c r="K32" i="6"/>
  <c r="J32" i="6"/>
  <c r="I32" i="6"/>
  <c r="Q32" i="6" s="1"/>
  <c r="H32" i="6"/>
  <c r="G32" i="6"/>
  <c r="F32" i="6"/>
  <c r="C32" i="6"/>
  <c r="B32" i="6"/>
  <c r="E32" i="6" s="1"/>
  <c r="U31" i="6"/>
  <c r="S31" i="6"/>
  <c r="R31" i="6"/>
  <c r="Q31" i="6"/>
  <c r="P31" i="6"/>
  <c r="E31" i="6"/>
  <c r="T31" i="6" s="1"/>
  <c r="U30" i="6"/>
  <c r="T30" i="6"/>
  <c r="S30" i="6"/>
  <c r="R30" i="6"/>
  <c r="Q30" i="6"/>
  <c r="P30" i="6"/>
  <c r="E30" i="6"/>
  <c r="S29" i="6"/>
  <c r="R29" i="6"/>
  <c r="Q29" i="6"/>
  <c r="P29" i="6"/>
  <c r="E29" i="6"/>
  <c r="U29" i="6" s="1"/>
  <c r="S28" i="6"/>
  <c r="R28" i="6"/>
  <c r="Q28" i="6"/>
  <c r="P28" i="6"/>
  <c r="E28" i="6"/>
  <c r="U28" i="6" s="1"/>
  <c r="O26" i="6"/>
  <c r="N26" i="6"/>
  <c r="M26" i="6"/>
  <c r="L26" i="6"/>
  <c r="R26" i="6" s="1"/>
  <c r="K26" i="6"/>
  <c r="J26" i="6"/>
  <c r="I26" i="6"/>
  <c r="H26" i="6"/>
  <c r="P26" i="6" s="1"/>
  <c r="G26" i="6"/>
  <c r="F26" i="6"/>
  <c r="E26" i="6"/>
  <c r="C26" i="6"/>
  <c r="B26" i="6"/>
  <c r="S25" i="6"/>
  <c r="R25" i="6"/>
  <c r="Q25" i="6"/>
  <c r="P25" i="6"/>
  <c r="E25" i="6"/>
  <c r="U25" i="6" s="1"/>
  <c r="S24" i="6"/>
  <c r="R24" i="6"/>
  <c r="Q24" i="6"/>
  <c r="P24" i="6"/>
  <c r="E24" i="6"/>
  <c r="T24" i="6" s="1"/>
  <c r="S23" i="6"/>
  <c r="R23" i="6"/>
  <c r="Q23" i="6"/>
  <c r="U23" i="6" s="1"/>
  <c r="P23" i="6"/>
  <c r="T23" i="6" s="1"/>
  <c r="E23" i="6"/>
  <c r="U22" i="6"/>
  <c r="S22" i="6"/>
  <c r="R22" i="6"/>
  <c r="Q22" i="6"/>
  <c r="P22" i="6"/>
  <c r="E22" i="6"/>
  <c r="T22" i="6" s="1"/>
  <c r="T21" i="6"/>
  <c r="S21" i="6"/>
  <c r="R21" i="6"/>
  <c r="Q21" i="6"/>
  <c r="P21" i="6"/>
  <c r="E21" i="6"/>
  <c r="U21" i="6" s="1"/>
  <c r="U20" i="6"/>
  <c r="S20" i="6"/>
  <c r="R20" i="6"/>
  <c r="Q20" i="6"/>
  <c r="P20" i="6"/>
  <c r="E20" i="6"/>
  <c r="T20" i="6" s="1"/>
  <c r="U19" i="6"/>
  <c r="T19" i="6"/>
  <c r="S19" i="6"/>
  <c r="R19" i="6"/>
  <c r="Q19" i="6"/>
  <c r="P19" i="6"/>
  <c r="E19" i="6"/>
  <c r="O17" i="6"/>
  <c r="N17" i="6"/>
  <c r="R17" i="6" s="1"/>
  <c r="M17" i="6"/>
  <c r="S17" i="6" s="1"/>
  <c r="L17" i="6"/>
  <c r="K17" i="6"/>
  <c r="J17" i="6"/>
  <c r="I17" i="6"/>
  <c r="Q17" i="6" s="1"/>
  <c r="H17" i="6"/>
  <c r="P17" i="6" s="1"/>
  <c r="G17" i="6"/>
  <c r="F17" i="6"/>
  <c r="E17" i="6"/>
  <c r="C17" i="6"/>
  <c r="B17" i="6"/>
  <c r="U16" i="6"/>
  <c r="T16" i="6"/>
  <c r="S16" i="6"/>
  <c r="R16" i="6"/>
  <c r="Q16" i="6"/>
  <c r="P16" i="6"/>
  <c r="E16" i="6"/>
  <c r="S15" i="6"/>
  <c r="R15" i="6"/>
  <c r="Q15" i="6"/>
  <c r="P15" i="6"/>
  <c r="E15" i="6"/>
  <c r="U15" i="6" s="1"/>
  <c r="S14" i="6"/>
  <c r="R14" i="6"/>
  <c r="Q14" i="6"/>
  <c r="P14" i="6"/>
  <c r="E14" i="6"/>
  <c r="U14" i="6" s="1"/>
  <c r="S13" i="6"/>
  <c r="R13" i="6"/>
  <c r="Q13" i="6"/>
  <c r="P13" i="6"/>
  <c r="E13" i="6"/>
  <c r="T13" i="6" s="1"/>
  <c r="U12" i="6"/>
  <c r="T12" i="6"/>
  <c r="S12" i="6"/>
  <c r="R12" i="6"/>
  <c r="Q12" i="6"/>
  <c r="P12" i="6"/>
  <c r="E12" i="6"/>
  <c r="U11" i="6"/>
  <c r="S11" i="6"/>
  <c r="R11" i="6"/>
  <c r="Q11" i="6"/>
  <c r="P11" i="6"/>
  <c r="E11" i="6"/>
  <c r="T11" i="6" s="1"/>
  <c r="T10" i="6"/>
  <c r="S10" i="6"/>
  <c r="R10" i="6"/>
  <c r="Q10" i="6"/>
  <c r="P10" i="6"/>
  <c r="E10" i="6"/>
  <c r="U10" i="6" s="1"/>
  <c r="U9" i="6"/>
  <c r="S9" i="6"/>
  <c r="R9" i="6"/>
  <c r="Q9" i="6"/>
  <c r="P9" i="6"/>
  <c r="E9" i="6"/>
  <c r="T9" i="6" s="1"/>
  <c r="U96" i="5"/>
  <c r="T96" i="5"/>
  <c r="S96" i="5"/>
  <c r="R96" i="5"/>
  <c r="Q96" i="5"/>
  <c r="P96" i="5"/>
  <c r="E96" i="5"/>
  <c r="S95" i="5"/>
  <c r="R95" i="5"/>
  <c r="Q95" i="5"/>
  <c r="P95" i="5"/>
  <c r="E95" i="5"/>
  <c r="U95" i="5" s="1"/>
  <c r="S94" i="5"/>
  <c r="R94" i="5"/>
  <c r="Q94" i="5"/>
  <c r="P94" i="5"/>
  <c r="E94" i="5"/>
  <c r="U94" i="5" s="1"/>
  <c r="S93" i="5"/>
  <c r="R93" i="5"/>
  <c r="Q93" i="5"/>
  <c r="P93" i="5"/>
  <c r="E93" i="5"/>
  <c r="T93" i="5" s="1"/>
  <c r="U92" i="5"/>
  <c r="T92" i="5"/>
  <c r="S92" i="5"/>
  <c r="R92" i="5"/>
  <c r="Q92" i="5"/>
  <c r="P92" i="5"/>
  <c r="E92" i="5"/>
  <c r="U91" i="5"/>
  <c r="S91" i="5"/>
  <c r="R91" i="5"/>
  <c r="Q91" i="5"/>
  <c r="P91" i="5"/>
  <c r="E91" i="5"/>
  <c r="T91" i="5" s="1"/>
  <c r="T90" i="5"/>
  <c r="S90" i="5"/>
  <c r="R90" i="5"/>
  <c r="Q90" i="5"/>
  <c r="P90" i="5"/>
  <c r="E90" i="5"/>
  <c r="U90" i="5" s="1"/>
  <c r="U89" i="5"/>
  <c r="S89" i="5"/>
  <c r="R89" i="5"/>
  <c r="Q89" i="5"/>
  <c r="P89" i="5"/>
  <c r="E89" i="5"/>
  <c r="T89" i="5" s="1"/>
  <c r="U88" i="5"/>
  <c r="T88" i="5"/>
  <c r="S88" i="5"/>
  <c r="R88" i="5"/>
  <c r="R87" i="5" s="1"/>
  <c r="Q88" i="5"/>
  <c r="P88" i="5"/>
  <c r="E88" i="5"/>
  <c r="W75" i="5"/>
  <c r="V75" i="5"/>
  <c r="O75" i="5"/>
  <c r="N75" i="5"/>
  <c r="M75" i="5"/>
  <c r="L75" i="5"/>
  <c r="K75" i="5"/>
  <c r="J75" i="5"/>
  <c r="I75" i="5"/>
  <c r="H75" i="5"/>
  <c r="G75" i="5"/>
  <c r="F75" i="5"/>
  <c r="C75" i="5"/>
  <c r="B75" i="5"/>
  <c r="W74" i="5"/>
  <c r="V74" i="5"/>
  <c r="S74" i="5"/>
  <c r="O74" i="5"/>
  <c r="N74" i="5"/>
  <c r="M74" i="5"/>
  <c r="L74" i="5"/>
  <c r="R74" i="5" s="1"/>
  <c r="K74" i="5"/>
  <c r="J74" i="5"/>
  <c r="I74" i="5"/>
  <c r="Q74" i="5" s="1"/>
  <c r="H74" i="5"/>
  <c r="P74" i="5" s="1"/>
  <c r="G74" i="5"/>
  <c r="F74" i="5"/>
  <c r="C74" i="5"/>
  <c r="B74" i="5"/>
  <c r="E74" i="5" s="1"/>
  <c r="W73" i="5"/>
  <c r="V73" i="5"/>
  <c r="O73" i="5"/>
  <c r="N73" i="5"/>
  <c r="R73" i="5" s="1"/>
  <c r="M73" i="5"/>
  <c r="S73" i="5" s="1"/>
  <c r="L73" i="5"/>
  <c r="K73" i="5"/>
  <c r="J73" i="5"/>
  <c r="I73" i="5"/>
  <c r="Q73" i="5" s="1"/>
  <c r="H73" i="5"/>
  <c r="P73" i="5" s="1"/>
  <c r="G73" i="5"/>
  <c r="F73" i="5"/>
  <c r="E73" i="5"/>
  <c r="C73" i="5"/>
  <c r="B73" i="5"/>
  <c r="U72" i="5"/>
  <c r="T72" i="5"/>
  <c r="S72" i="5"/>
  <c r="R72" i="5"/>
  <c r="Q72" i="5"/>
  <c r="P72" i="5"/>
  <c r="E72" i="5"/>
  <c r="S71" i="5"/>
  <c r="R71" i="5"/>
  <c r="Q71" i="5"/>
  <c r="P71" i="5"/>
  <c r="E71" i="5"/>
  <c r="O69" i="5"/>
  <c r="N69" i="5"/>
  <c r="M69" i="5"/>
  <c r="L69" i="5"/>
  <c r="K69" i="5"/>
  <c r="J69" i="5"/>
  <c r="I69" i="5"/>
  <c r="H69" i="5"/>
  <c r="G69" i="5"/>
  <c r="F69" i="5"/>
  <c r="C69" i="5"/>
  <c r="B69" i="5"/>
  <c r="R68" i="5"/>
  <c r="O68" i="5"/>
  <c r="N68" i="5"/>
  <c r="M68" i="5"/>
  <c r="S68" i="5" s="1"/>
  <c r="L68" i="5"/>
  <c r="K68" i="5"/>
  <c r="J68" i="5"/>
  <c r="I68" i="5"/>
  <c r="H68" i="5"/>
  <c r="G68" i="5"/>
  <c r="F68" i="5"/>
  <c r="E68" i="5"/>
  <c r="C68" i="5"/>
  <c r="B68" i="5"/>
  <c r="U67" i="5"/>
  <c r="T67" i="5"/>
  <c r="S67" i="5"/>
  <c r="R67" i="5"/>
  <c r="Q67" i="5"/>
  <c r="P67" i="5"/>
  <c r="E67" i="5"/>
  <c r="S66" i="5"/>
  <c r="R66" i="5"/>
  <c r="Q66" i="5"/>
  <c r="P66" i="5"/>
  <c r="E66" i="5"/>
  <c r="U66" i="5" s="1"/>
  <c r="S65" i="5"/>
  <c r="R65" i="5"/>
  <c r="Q65" i="5"/>
  <c r="P65" i="5"/>
  <c r="E65" i="5"/>
  <c r="U65" i="5" s="1"/>
  <c r="S64" i="5"/>
  <c r="R64" i="5"/>
  <c r="Q64" i="5"/>
  <c r="P64" i="5"/>
  <c r="E64" i="5"/>
  <c r="T64" i="5" s="1"/>
  <c r="S63" i="5"/>
  <c r="R63" i="5"/>
  <c r="Q63" i="5"/>
  <c r="P63" i="5"/>
  <c r="E63" i="5"/>
  <c r="U63" i="5" s="1"/>
  <c r="O61" i="5"/>
  <c r="N61" i="5"/>
  <c r="M61" i="5"/>
  <c r="S61" i="5" s="1"/>
  <c r="L61" i="5"/>
  <c r="R61" i="5" s="1"/>
  <c r="K61" i="5"/>
  <c r="J61" i="5"/>
  <c r="I61" i="5"/>
  <c r="H61" i="5"/>
  <c r="C61" i="5"/>
  <c r="B61" i="5"/>
  <c r="T60" i="5"/>
  <c r="S60" i="5"/>
  <c r="R60" i="5"/>
  <c r="Q60" i="5"/>
  <c r="P60" i="5"/>
  <c r="E60" i="5"/>
  <c r="U60" i="5" s="1"/>
  <c r="S59" i="5"/>
  <c r="R59" i="5"/>
  <c r="Q59" i="5"/>
  <c r="P59" i="5"/>
  <c r="E59" i="5"/>
  <c r="T59" i="5" s="1"/>
  <c r="U58" i="5"/>
  <c r="T58" i="5"/>
  <c r="S58" i="5"/>
  <c r="R58" i="5"/>
  <c r="Q58" i="5"/>
  <c r="P58" i="5"/>
  <c r="E58" i="5"/>
  <c r="S57" i="5"/>
  <c r="R57" i="5"/>
  <c r="Q57" i="5"/>
  <c r="P57" i="5"/>
  <c r="E57" i="5"/>
  <c r="U57" i="5" s="1"/>
  <c r="O55" i="5"/>
  <c r="N55" i="5"/>
  <c r="M55" i="5"/>
  <c r="S55" i="5" s="1"/>
  <c r="L55" i="5"/>
  <c r="R55" i="5" s="1"/>
  <c r="K55" i="5"/>
  <c r="J55" i="5"/>
  <c r="I55" i="5"/>
  <c r="H55" i="5"/>
  <c r="G55" i="5"/>
  <c r="F55" i="5"/>
  <c r="C55" i="5"/>
  <c r="B55" i="5"/>
  <c r="S54" i="5"/>
  <c r="R54" i="5"/>
  <c r="Q54" i="5"/>
  <c r="P54" i="5"/>
  <c r="E54" i="5"/>
  <c r="U54" i="5" s="1"/>
  <c r="S53" i="5"/>
  <c r="R53" i="5"/>
  <c r="Q53" i="5"/>
  <c r="P53" i="5"/>
  <c r="E53" i="5"/>
  <c r="U53" i="5" s="1"/>
  <c r="S52" i="5"/>
  <c r="R52" i="5"/>
  <c r="Q52" i="5"/>
  <c r="P52" i="5"/>
  <c r="E52" i="5"/>
  <c r="T52" i="5" s="1"/>
  <c r="S51" i="5"/>
  <c r="R51" i="5"/>
  <c r="Q51" i="5"/>
  <c r="P51" i="5"/>
  <c r="E51" i="5"/>
  <c r="U51" i="5" s="1"/>
  <c r="U50" i="5"/>
  <c r="S50" i="5"/>
  <c r="R50" i="5"/>
  <c r="Q50" i="5"/>
  <c r="P50" i="5"/>
  <c r="E50" i="5"/>
  <c r="T50" i="5" s="1"/>
  <c r="S49" i="5"/>
  <c r="R49" i="5"/>
  <c r="Q49" i="5"/>
  <c r="P49" i="5"/>
  <c r="E49" i="5"/>
  <c r="U49" i="5" s="1"/>
  <c r="U48" i="5"/>
  <c r="S48" i="5"/>
  <c r="R48" i="5"/>
  <c r="Q48" i="5"/>
  <c r="P48" i="5"/>
  <c r="E48" i="5"/>
  <c r="T48" i="5" s="1"/>
  <c r="S47" i="5"/>
  <c r="R47" i="5"/>
  <c r="Q47" i="5"/>
  <c r="P47" i="5"/>
  <c r="E47" i="5"/>
  <c r="U47" i="5" s="1"/>
  <c r="S46" i="5"/>
  <c r="R46" i="5"/>
  <c r="Q46" i="5"/>
  <c r="P46" i="5"/>
  <c r="E46" i="5"/>
  <c r="U46" i="5" s="1"/>
  <c r="S45" i="5"/>
  <c r="R45" i="5"/>
  <c r="Q45" i="5"/>
  <c r="P45" i="5"/>
  <c r="E45" i="5"/>
  <c r="S44" i="5"/>
  <c r="R44" i="5"/>
  <c r="Q44" i="5"/>
  <c r="P44" i="5"/>
  <c r="E44" i="5"/>
  <c r="T44" i="5" s="1"/>
  <c r="O42" i="5"/>
  <c r="N42" i="5"/>
  <c r="M42" i="5"/>
  <c r="S42" i="5" s="1"/>
  <c r="L42" i="5"/>
  <c r="K42" i="5"/>
  <c r="J42" i="5"/>
  <c r="I42" i="5"/>
  <c r="H42" i="5"/>
  <c r="G42" i="5"/>
  <c r="F42" i="5"/>
  <c r="C42" i="5"/>
  <c r="B42" i="5"/>
  <c r="E42" i="5" s="1"/>
  <c r="S41" i="5"/>
  <c r="R41" i="5"/>
  <c r="Q41" i="5"/>
  <c r="P41" i="5"/>
  <c r="E41" i="5"/>
  <c r="T41" i="5" s="1"/>
  <c r="U40" i="5"/>
  <c r="T40" i="5"/>
  <c r="S40" i="5"/>
  <c r="R40" i="5"/>
  <c r="Q40" i="5"/>
  <c r="P40" i="5"/>
  <c r="E40" i="5"/>
  <c r="S39" i="5"/>
  <c r="R39" i="5"/>
  <c r="Q39" i="5"/>
  <c r="P39" i="5"/>
  <c r="E39" i="5"/>
  <c r="T39" i="5" s="1"/>
  <c r="T38" i="5"/>
  <c r="S38" i="5"/>
  <c r="R38" i="5"/>
  <c r="Q38" i="5"/>
  <c r="P38" i="5"/>
  <c r="E38" i="5"/>
  <c r="U38" i="5" s="1"/>
  <c r="U37" i="5"/>
  <c r="S37" i="5"/>
  <c r="R37" i="5"/>
  <c r="Q37" i="5"/>
  <c r="P37" i="5"/>
  <c r="E37" i="5"/>
  <c r="T37" i="5" s="1"/>
  <c r="R35" i="5"/>
  <c r="O35" i="5"/>
  <c r="S35" i="5" s="1"/>
  <c r="N35" i="5"/>
  <c r="M35" i="5"/>
  <c r="L35" i="5"/>
  <c r="K35" i="5"/>
  <c r="J35" i="5"/>
  <c r="I35" i="5"/>
  <c r="Q35" i="5" s="1"/>
  <c r="H35" i="5"/>
  <c r="P35" i="5" s="1"/>
  <c r="G35" i="5"/>
  <c r="F35" i="5"/>
  <c r="C35" i="5"/>
  <c r="B35" i="5"/>
  <c r="E35" i="5" s="1"/>
  <c r="U34" i="5"/>
  <c r="S34" i="5"/>
  <c r="R34" i="5"/>
  <c r="Q34" i="5"/>
  <c r="P34" i="5"/>
  <c r="E34" i="5"/>
  <c r="T34" i="5" s="1"/>
  <c r="S32" i="5"/>
  <c r="O32" i="5"/>
  <c r="N32" i="5"/>
  <c r="M32" i="5"/>
  <c r="L32" i="5"/>
  <c r="R32" i="5" s="1"/>
  <c r="K32" i="5"/>
  <c r="J32" i="5"/>
  <c r="I32" i="5"/>
  <c r="Q32" i="5" s="1"/>
  <c r="H32" i="5"/>
  <c r="G32" i="5"/>
  <c r="F32" i="5"/>
  <c r="C32" i="5"/>
  <c r="B32" i="5"/>
  <c r="E32" i="5" s="1"/>
  <c r="U31" i="5"/>
  <c r="S31" i="5"/>
  <c r="R31" i="5"/>
  <c r="Q31" i="5"/>
  <c r="P31" i="5"/>
  <c r="E31" i="5"/>
  <c r="T31" i="5" s="1"/>
  <c r="U30" i="5"/>
  <c r="T30" i="5"/>
  <c r="S30" i="5"/>
  <c r="R30" i="5"/>
  <c r="Q30" i="5"/>
  <c r="P30" i="5"/>
  <c r="E30" i="5"/>
  <c r="S29" i="5"/>
  <c r="R29" i="5"/>
  <c r="Q29" i="5"/>
  <c r="P29" i="5"/>
  <c r="E29" i="5"/>
  <c r="U29" i="5" s="1"/>
  <c r="S28" i="5"/>
  <c r="R28" i="5"/>
  <c r="Q28" i="5"/>
  <c r="P28" i="5"/>
  <c r="E28" i="5"/>
  <c r="U28" i="5" s="1"/>
  <c r="O26" i="5"/>
  <c r="N26" i="5"/>
  <c r="M26" i="5"/>
  <c r="L26" i="5"/>
  <c r="R26" i="5" s="1"/>
  <c r="K26" i="5"/>
  <c r="J26" i="5"/>
  <c r="I26" i="5"/>
  <c r="H26" i="5"/>
  <c r="G26" i="5"/>
  <c r="F26" i="5"/>
  <c r="C26" i="5"/>
  <c r="E26" i="5" s="1"/>
  <c r="B26" i="5"/>
  <c r="S25" i="5"/>
  <c r="R25" i="5"/>
  <c r="Q25" i="5"/>
  <c r="P25" i="5"/>
  <c r="E25" i="5"/>
  <c r="U25" i="5" s="1"/>
  <c r="S24" i="5"/>
  <c r="R24" i="5"/>
  <c r="Q24" i="5"/>
  <c r="P24" i="5"/>
  <c r="E24" i="5"/>
  <c r="U23" i="5"/>
  <c r="S23" i="5"/>
  <c r="R23" i="5"/>
  <c r="Q23" i="5"/>
  <c r="P23" i="5"/>
  <c r="T23" i="5" s="1"/>
  <c r="E23" i="5"/>
  <c r="U22" i="5"/>
  <c r="S22" i="5"/>
  <c r="R22" i="5"/>
  <c r="Q22" i="5"/>
  <c r="P22" i="5"/>
  <c r="E22" i="5"/>
  <c r="T22" i="5" s="1"/>
  <c r="T21" i="5"/>
  <c r="S21" i="5"/>
  <c r="R21" i="5"/>
  <c r="Q21" i="5"/>
  <c r="P21" i="5"/>
  <c r="E21" i="5"/>
  <c r="U21" i="5" s="1"/>
  <c r="U20" i="5"/>
  <c r="S20" i="5"/>
  <c r="R20" i="5"/>
  <c r="Q20" i="5"/>
  <c r="P20" i="5"/>
  <c r="E20" i="5"/>
  <c r="T20" i="5" s="1"/>
  <c r="U19" i="5"/>
  <c r="T19" i="5"/>
  <c r="S19" i="5"/>
  <c r="R19" i="5"/>
  <c r="Q19" i="5"/>
  <c r="P19" i="5"/>
  <c r="E19" i="5"/>
  <c r="Q17" i="5"/>
  <c r="O17" i="5"/>
  <c r="N17" i="5"/>
  <c r="R17" i="5" s="1"/>
  <c r="M17" i="5"/>
  <c r="S17" i="5" s="1"/>
  <c r="L17" i="5"/>
  <c r="K17" i="5"/>
  <c r="J17" i="5"/>
  <c r="I17" i="5"/>
  <c r="H17" i="5"/>
  <c r="P17" i="5" s="1"/>
  <c r="G17" i="5"/>
  <c r="F17" i="5"/>
  <c r="E17" i="5"/>
  <c r="C17" i="5"/>
  <c r="B17" i="5"/>
  <c r="U16" i="5"/>
  <c r="T16" i="5"/>
  <c r="S16" i="5"/>
  <c r="R16" i="5"/>
  <c r="Q16" i="5"/>
  <c r="P16" i="5"/>
  <c r="E16" i="5"/>
  <c r="S15" i="5"/>
  <c r="R15" i="5"/>
  <c r="Q15" i="5"/>
  <c r="P15" i="5"/>
  <c r="E15" i="5"/>
  <c r="U15" i="5" s="1"/>
  <c r="S14" i="5"/>
  <c r="R14" i="5"/>
  <c r="Q14" i="5"/>
  <c r="P14" i="5"/>
  <c r="E14" i="5"/>
  <c r="U14" i="5" s="1"/>
  <c r="S13" i="5"/>
  <c r="R13" i="5"/>
  <c r="Q13" i="5"/>
  <c r="P13" i="5"/>
  <c r="E13" i="5"/>
  <c r="U12" i="5"/>
  <c r="T12" i="5"/>
  <c r="S12" i="5"/>
  <c r="R12" i="5"/>
  <c r="Q12" i="5"/>
  <c r="P12" i="5"/>
  <c r="E12" i="5"/>
  <c r="U11" i="5"/>
  <c r="S11" i="5"/>
  <c r="R11" i="5"/>
  <c r="Q11" i="5"/>
  <c r="P11" i="5"/>
  <c r="E11" i="5"/>
  <c r="T11" i="5" s="1"/>
  <c r="T10" i="5"/>
  <c r="S10" i="5"/>
  <c r="R10" i="5"/>
  <c r="Q10" i="5"/>
  <c r="P10" i="5"/>
  <c r="E10" i="5"/>
  <c r="U10" i="5" s="1"/>
  <c r="U9" i="5"/>
  <c r="S9" i="5"/>
  <c r="R9" i="5"/>
  <c r="Q9" i="5"/>
  <c r="P9" i="5"/>
  <c r="E9" i="5"/>
  <c r="T9" i="5" s="1"/>
  <c r="U96" i="4"/>
  <c r="T96" i="4"/>
  <c r="S96" i="4"/>
  <c r="R96" i="4"/>
  <c r="Q96" i="4"/>
  <c r="P96" i="4"/>
  <c r="E96" i="4"/>
  <c r="S95" i="4"/>
  <c r="R95" i="4"/>
  <c r="Q95" i="4"/>
  <c r="P95" i="4"/>
  <c r="E95" i="4"/>
  <c r="U95" i="4" s="1"/>
  <c r="S94" i="4"/>
  <c r="R94" i="4"/>
  <c r="Q94" i="4"/>
  <c r="P94" i="4"/>
  <c r="E94" i="4"/>
  <c r="U94" i="4" s="1"/>
  <c r="S93" i="4"/>
  <c r="R93" i="4"/>
  <c r="Q93" i="4"/>
  <c r="P93" i="4"/>
  <c r="E93" i="4"/>
  <c r="U92" i="4"/>
  <c r="T92" i="4"/>
  <c r="S92" i="4"/>
  <c r="R92" i="4"/>
  <c r="Q92" i="4"/>
  <c r="P92" i="4"/>
  <c r="E92" i="4"/>
  <c r="U91" i="4"/>
  <c r="S91" i="4"/>
  <c r="R91" i="4"/>
  <c r="Q91" i="4"/>
  <c r="P91" i="4"/>
  <c r="E91" i="4"/>
  <c r="T91" i="4" s="1"/>
  <c r="T90" i="4"/>
  <c r="S90" i="4"/>
  <c r="R90" i="4"/>
  <c r="Q90" i="4"/>
  <c r="P90" i="4"/>
  <c r="E90" i="4"/>
  <c r="U90" i="4" s="1"/>
  <c r="U89" i="4"/>
  <c r="S89" i="4"/>
  <c r="R89" i="4"/>
  <c r="Q89" i="4"/>
  <c r="P89" i="4"/>
  <c r="E89" i="4"/>
  <c r="T89" i="4" s="1"/>
  <c r="U88" i="4"/>
  <c r="T88" i="4"/>
  <c r="S88" i="4"/>
  <c r="R88" i="4"/>
  <c r="Q88" i="4"/>
  <c r="P88" i="4"/>
  <c r="E88" i="4"/>
  <c r="W75" i="4"/>
  <c r="V75" i="4"/>
  <c r="O75" i="4"/>
  <c r="N75" i="4"/>
  <c r="M75" i="4"/>
  <c r="L75" i="4"/>
  <c r="K75" i="4"/>
  <c r="J75" i="4"/>
  <c r="I75" i="4"/>
  <c r="H75" i="4"/>
  <c r="G75" i="4"/>
  <c r="F75" i="4"/>
  <c r="C75" i="4"/>
  <c r="B75" i="4"/>
  <c r="R74" i="4"/>
  <c r="O74" i="4"/>
  <c r="N74" i="4"/>
  <c r="M74" i="4"/>
  <c r="S74" i="4" s="1"/>
  <c r="L74" i="4"/>
  <c r="K74" i="4"/>
  <c r="J74" i="4"/>
  <c r="I74" i="4"/>
  <c r="Q74" i="4" s="1"/>
  <c r="H74" i="4"/>
  <c r="P74" i="4" s="1"/>
  <c r="G74" i="4"/>
  <c r="F74" i="4"/>
  <c r="C74" i="4"/>
  <c r="E74" i="4" s="1"/>
  <c r="B74" i="4"/>
  <c r="S73" i="4"/>
  <c r="R73" i="4"/>
  <c r="O73" i="4"/>
  <c r="N73" i="4"/>
  <c r="M73" i="4"/>
  <c r="L73" i="4"/>
  <c r="K73" i="4"/>
  <c r="J73" i="4"/>
  <c r="I73" i="4"/>
  <c r="Q73" i="4" s="1"/>
  <c r="H73" i="4"/>
  <c r="P73" i="4" s="1"/>
  <c r="G73" i="4"/>
  <c r="F73" i="4"/>
  <c r="C73" i="4"/>
  <c r="B73" i="4"/>
  <c r="E73" i="4" s="1"/>
  <c r="U72" i="4"/>
  <c r="T72" i="4"/>
  <c r="S72" i="4"/>
  <c r="R72" i="4"/>
  <c r="Q72" i="4"/>
  <c r="P72" i="4"/>
  <c r="E72" i="4"/>
  <c r="S71" i="4"/>
  <c r="R71" i="4"/>
  <c r="Q71" i="4"/>
  <c r="P71" i="4"/>
  <c r="E71" i="4"/>
  <c r="U71" i="4" s="1"/>
  <c r="W69" i="4"/>
  <c r="V69" i="4"/>
  <c r="O69" i="4"/>
  <c r="N69" i="4"/>
  <c r="M69" i="4"/>
  <c r="L69" i="4"/>
  <c r="K69" i="4"/>
  <c r="J69" i="4"/>
  <c r="I69" i="4"/>
  <c r="H69" i="4"/>
  <c r="G69" i="4"/>
  <c r="F69" i="4"/>
  <c r="C69" i="4"/>
  <c r="B69" i="4"/>
  <c r="O68" i="4"/>
  <c r="N68" i="4"/>
  <c r="M68" i="4"/>
  <c r="S68" i="4" s="1"/>
  <c r="L68" i="4"/>
  <c r="R68" i="4" s="1"/>
  <c r="K68" i="4"/>
  <c r="J68" i="4"/>
  <c r="I68" i="4"/>
  <c r="H68" i="4"/>
  <c r="G68" i="4"/>
  <c r="F68" i="4"/>
  <c r="E68" i="4"/>
  <c r="C68" i="4"/>
  <c r="B68" i="4"/>
  <c r="S67" i="4"/>
  <c r="R67" i="4"/>
  <c r="Q67" i="4"/>
  <c r="P67" i="4"/>
  <c r="E67" i="4"/>
  <c r="U67" i="4" s="1"/>
  <c r="S66" i="4"/>
  <c r="R66" i="4"/>
  <c r="Q66" i="4"/>
  <c r="P66" i="4"/>
  <c r="E66" i="4"/>
  <c r="S65" i="4"/>
  <c r="R65" i="4"/>
  <c r="Q65" i="4"/>
  <c r="P65" i="4"/>
  <c r="E65" i="4"/>
  <c r="U65" i="4" s="1"/>
  <c r="S64" i="4"/>
  <c r="R64" i="4"/>
  <c r="Q64" i="4"/>
  <c r="P64" i="4"/>
  <c r="E64" i="4"/>
  <c r="T64" i="4" s="1"/>
  <c r="T63" i="4"/>
  <c r="S63" i="4"/>
  <c r="R63" i="4"/>
  <c r="Q63" i="4"/>
  <c r="P63" i="4"/>
  <c r="E63" i="4"/>
  <c r="U63" i="4" s="1"/>
  <c r="S61" i="4"/>
  <c r="O61" i="4"/>
  <c r="N61" i="4"/>
  <c r="M61" i="4"/>
  <c r="L61" i="4"/>
  <c r="R61" i="4" s="1"/>
  <c r="K61" i="4"/>
  <c r="J61" i="4"/>
  <c r="I61" i="4"/>
  <c r="H61" i="4"/>
  <c r="E61" i="4"/>
  <c r="C61" i="4"/>
  <c r="B61" i="4"/>
  <c r="U60" i="4"/>
  <c r="T60" i="4"/>
  <c r="S60" i="4"/>
  <c r="R60" i="4"/>
  <c r="Q60" i="4"/>
  <c r="P60" i="4"/>
  <c r="E60" i="4"/>
  <c r="S59" i="4"/>
  <c r="R59" i="4"/>
  <c r="Q59" i="4"/>
  <c r="P59" i="4"/>
  <c r="E59" i="4"/>
  <c r="U59" i="4" s="1"/>
  <c r="S58" i="4"/>
  <c r="R58" i="4"/>
  <c r="Q58" i="4"/>
  <c r="P58" i="4"/>
  <c r="E58" i="4"/>
  <c r="U58" i="4" s="1"/>
  <c r="S57" i="4"/>
  <c r="R57" i="4"/>
  <c r="Q57" i="4"/>
  <c r="P57" i="4"/>
  <c r="E57" i="4"/>
  <c r="S55" i="4"/>
  <c r="O55" i="4"/>
  <c r="N55" i="4"/>
  <c r="M55" i="4"/>
  <c r="L55" i="4"/>
  <c r="R55" i="4" s="1"/>
  <c r="K55" i="4"/>
  <c r="J55" i="4"/>
  <c r="I55" i="4"/>
  <c r="H55" i="4"/>
  <c r="G55" i="4"/>
  <c r="F55" i="4"/>
  <c r="C55" i="4"/>
  <c r="B55" i="4"/>
  <c r="S54" i="4"/>
  <c r="R54" i="4"/>
  <c r="Q54" i="4"/>
  <c r="P54" i="4"/>
  <c r="E54" i="4"/>
  <c r="U53" i="4"/>
  <c r="T53" i="4"/>
  <c r="S53" i="4"/>
  <c r="R53" i="4"/>
  <c r="Q53" i="4"/>
  <c r="P53" i="4"/>
  <c r="E53" i="4"/>
  <c r="S52" i="4"/>
  <c r="R52" i="4"/>
  <c r="Q52" i="4"/>
  <c r="P52" i="4"/>
  <c r="E52" i="4"/>
  <c r="T52" i="4" s="1"/>
  <c r="T51" i="4"/>
  <c r="S51" i="4"/>
  <c r="R51" i="4"/>
  <c r="Q51" i="4"/>
  <c r="P51" i="4"/>
  <c r="E51" i="4"/>
  <c r="U51" i="4" s="1"/>
  <c r="U50" i="4"/>
  <c r="S50" i="4"/>
  <c r="R50" i="4"/>
  <c r="Q50" i="4"/>
  <c r="P50" i="4"/>
  <c r="E50" i="4"/>
  <c r="T50" i="4" s="1"/>
  <c r="S49" i="4"/>
  <c r="R49" i="4"/>
  <c r="Q49" i="4"/>
  <c r="P49" i="4"/>
  <c r="E49" i="4"/>
  <c r="U49" i="4" s="1"/>
  <c r="S48" i="4"/>
  <c r="R48" i="4"/>
  <c r="Q48" i="4"/>
  <c r="P48" i="4"/>
  <c r="E48" i="4"/>
  <c r="U48" i="4" s="1"/>
  <c r="S47" i="4"/>
  <c r="R47" i="4"/>
  <c r="Q47" i="4"/>
  <c r="P47" i="4"/>
  <c r="E47" i="4"/>
  <c r="U47" i="4" s="1"/>
  <c r="S46" i="4"/>
  <c r="R46" i="4"/>
  <c r="Q46" i="4"/>
  <c r="P46" i="4"/>
  <c r="E46" i="4"/>
  <c r="U45" i="4"/>
  <c r="T45" i="4"/>
  <c r="S45" i="4"/>
  <c r="R45" i="4"/>
  <c r="Q45" i="4"/>
  <c r="P45" i="4"/>
  <c r="E45" i="4"/>
  <c r="S44" i="4"/>
  <c r="R44" i="4"/>
  <c r="Q44" i="4"/>
  <c r="P44" i="4"/>
  <c r="E44" i="4"/>
  <c r="T44" i="4" s="1"/>
  <c r="O42" i="4"/>
  <c r="N42" i="4"/>
  <c r="M42" i="4"/>
  <c r="L42" i="4"/>
  <c r="K42" i="4"/>
  <c r="J42" i="4"/>
  <c r="I42" i="4"/>
  <c r="H42" i="4"/>
  <c r="G42" i="4"/>
  <c r="F42" i="4"/>
  <c r="C42" i="4"/>
  <c r="B42" i="4"/>
  <c r="U41" i="4"/>
  <c r="S41" i="4"/>
  <c r="R41" i="4"/>
  <c r="Q41" i="4"/>
  <c r="P41" i="4"/>
  <c r="E41" i="4"/>
  <c r="T41" i="4" s="1"/>
  <c r="T40" i="4"/>
  <c r="S40" i="4"/>
  <c r="R40" i="4"/>
  <c r="Q40" i="4"/>
  <c r="P40" i="4"/>
  <c r="E40" i="4"/>
  <c r="U40" i="4" s="1"/>
  <c r="S39" i="4"/>
  <c r="R39" i="4"/>
  <c r="Q39" i="4"/>
  <c r="P39" i="4"/>
  <c r="E39" i="4"/>
  <c r="T39" i="4" s="1"/>
  <c r="T38" i="4"/>
  <c r="S38" i="4"/>
  <c r="R38" i="4"/>
  <c r="Q38" i="4"/>
  <c r="U38" i="4" s="1"/>
  <c r="P38" i="4"/>
  <c r="E38" i="4"/>
  <c r="S37" i="4"/>
  <c r="R37" i="4"/>
  <c r="Q37" i="4"/>
  <c r="P37" i="4"/>
  <c r="E37" i="4"/>
  <c r="O35" i="4"/>
  <c r="N35" i="4"/>
  <c r="M35" i="4"/>
  <c r="S35" i="4" s="1"/>
  <c r="L35" i="4"/>
  <c r="K35" i="4"/>
  <c r="J35" i="4"/>
  <c r="I35" i="4"/>
  <c r="H35" i="4"/>
  <c r="P35" i="4" s="1"/>
  <c r="G35" i="4"/>
  <c r="F35" i="4"/>
  <c r="E35" i="4"/>
  <c r="C35" i="4"/>
  <c r="B35" i="4"/>
  <c r="S34" i="4"/>
  <c r="R34" i="4"/>
  <c r="Q34" i="4"/>
  <c r="P34" i="4"/>
  <c r="E34" i="4"/>
  <c r="O32" i="4"/>
  <c r="N32" i="4"/>
  <c r="M32" i="4"/>
  <c r="S32" i="4" s="1"/>
  <c r="L32" i="4"/>
  <c r="R32" i="4" s="1"/>
  <c r="K32" i="4"/>
  <c r="J32" i="4"/>
  <c r="I32" i="4"/>
  <c r="H32" i="4"/>
  <c r="G32" i="4"/>
  <c r="F32" i="4"/>
  <c r="E32" i="4"/>
  <c r="C32" i="4"/>
  <c r="B32" i="4"/>
  <c r="S31" i="4"/>
  <c r="R31" i="4"/>
  <c r="Q31" i="4"/>
  <c r="P31" i="4"/>
  <c r="E31" i="4"/>
  <c r="S30" i="4"/>
  <c r="R30" i="4"/>
  <c r="Q30" i="4"/>
  <c r="P30" i="4"/>
  <c r="E30" i="4"/>
  <c r="S29" i="4"/>
  <c r="R29" i="4"/>
  <c r="Q29" i="4"/>
  <c r="P29" i="4"/>
  <c r="E29" i="4"/>
  <c r="T29" i="4" s="1"/>
  <c r="S28" i="4"/>
  <c r="R28" i="4"/>
  <c r="Q28" i="4"/>
  <c r="P28" i="4"/>
  <c r="E28" i="4"/>
  <c r="U28" i="4" s="1"/>
  <c r="W26" i="4"/>
  <c r="V26" i="4"/>
  <c r="O26" i="4"/>
  <c r="N26" i="4"/>
  <c r="M26" i="4"/>
  <c r="S26" i="4" s="1"/>
  <c r="L26" i="4"/>
  <c r="R26" i="4" s="1"/>
  <c r="K26" i="4"/>
  <c r="J26" i="4"/>
  <c r="I26" i="4"/>
  <c r="H26" i="4"/>
  <c r="G26" i="4"/>
  <c r="F26" i="4"/>
  <c r="C26" i="4"/>
  <c r="B26" i="4"/>
  <c r="E26" i="4" s="1"/>
  <c r="S25" i="4"/>
  <c r="R25" i="4"/>
  <c r="Q25" i="4"/>
  <c r="P25" i="4"/>
  <c r="E25" i="4"/>
  <c r="S24" i="4"/>
  <c r="R24" i="4"/>
  <c r="Q24" i="4"/>
  <c r="P24" i="4"/>
  <c r="E24" i="4"/>
  <c r="T24" i="4" s="1"/>
  <c r="U23" i="4"/>
  <c r="S23" i="4"/>
  <c r="R23" i="4"/>
  <c r="Q23" i="4"/>
  <c r="P23" i="4"/>
  <c r="T23" i="4" s="1"/>
  <c r="E23" i="4"/>
  <c r="T22" i="4"/>
  <c r="S22" i="4"/>
  <c r="R22" i="4"/>
  <c r="Q22" i="4"/>
  <c r="P22" i="4"/>
  <c r="E22" i="4"/>
  <c r="U22" i="4" s="1"/>
  <c r="T21" i="4"/>
  <c r="S21" i="4"/>
  <c r="R21" i="4"/>
  <c r="Q21" i="4"/>
  <c r="P21" i="4"/>
  <c r="E21" i="4"/>
  <c r="U21" i="4" s="1"/>
  <c r="U20" i="4"/>
  <c r="S20" i="4"/>
  <c r="R20" i="4"/>
  <c r="Q20" i="4"/>
  <c r="P20" i="4"/>
  <c r="E20" i="4"/>
  <c r="T20" i="4" s="1"/>
  <c r="U19" i="4"/>
  <c r="T19" i="4"/>
  <c r="S19" i="4"/>
  <c r="R19" i="4"/>
  <c r="Q19" i="4"/>
  <c r="P19" i="4"/>
  <c r="E19" i="4"/>
  <c r="O17" i="4"/>
  <c r="N17" i="4"/>
  <c r="R17" i="4" s="1"/>
  <c r="M17" i="4"/>
  <c r="S17" i="4" s="1"/>
  <c r="L17" i="4"/>
  <c r="K17" i="4"/>
  <c r="J17" i="4"/>
  <c r="I17" i="4"/>
  <c r="Q17" i="4" s="1"/>
  <c r="H17" i="4"/>
  <c r="G17" i="4"/>
  <c r="F17" i="4"/>
  <c r="E17" i="4"/>
  <c r="C17" i="4"/>
  <c r="B17" i="4"/>
  <c r="U16" i="4"/>
  <c r="T16" i="4"/>
  <c r="S16" i="4"/>
  <c r="R16" i="4"/>
  <c r="Q16" i="4"/>
  <c r="P16" i="4"/>
  <c r="E16" i="4"/>
  <c r="S15" i="4"/>
  <c r="R15" i="4"/>
  <c r="Q15" i="4"/>
  <c r="P15" i="4"/>
  <c r="E15" i="4"/>
  <c r="S14" i="4"/>
  <c r="R14" i="4"/>
  <c r="Q14" i="4"/>
  <c r="P14" i="4"/>
  <c r="E14" i="4"/>
  <c r="U13" i="4"/>
  <c r="S13" i="4"/>
  <c r="R13" i="4"/>
  <c r="Q13" i="4"/>
  <c r="P13" i="4"/>
  <c r="E13" i="4"/>
  <c r="T13" i="4" s="1"/>
  <c r="U12" i="4"/>
  <c r="T12" i="4"/>
  <c r="S12" i="4"/>
  <c r="R12" i="4"/>
  <c r="Q12" i="4"/>
  <c r="P12" i="4"/>
  <c r="E12" i="4"/>
  <c r="U11" i="4"/>
  <c r="S11" i="4"/>
  <c r="R11" i="4"/>
  <c r="Q11" i="4"/>
  <c r="P11" i="4"/>
  <c r="E11" i="4"/>
  <c r="T11" i="4" s="1"/>
  <c r="T10" i="4"/>
  <c r="S10" i="4"/>
  <c r="R10" i="4"/>
  <c r="Q10" i="4"/>
  <c r="P10" i="4"/>
  <c r="E10" i="4"/>
  <c r="U10" i="4" s="1"/>
  <c r="U9" i="4"/>
  <c r="S9" i="4"/>
  <c r="R9" i="4"/>
  <c r="Q9" i="4"/>
  <c r="P9" i="4"/>
  <c r="E9" i="4"/>
  <c r="T9" i="4" s="1"/>
  <c r="U96" i="3"/>
  <c r="T96" i="3"/>
  <c r="S96" i="3"/>
  <c r="R96" i="3"/>
  <c r="Q96" i="3"/>
  <c r="P96" i="3"/>
  <c r="E96" i="3"/>
  <c r="S95" i="3"/>
  <c r="R95" i="3"/>
  <c r="Q95" i="3"/>
  <c r="P95" i="3"/>
  <c r="E95" i="3"/>
  <c r="S94" i="3"/>
  <c r="R94" i="3"/>
  <c r="Q94" i="3"/>
  <c r="P94" i="3"/>
  <c r="E94" i="3"/>
  <c r="S93" i="3"/>
  <c r="R93" i="3"/>
  <c r="Q93" i="3"/>
  <c r="P93" i="3"/>
  <c r="E93" i="3"/>
  <c r="T93" i="3" s="1"/>
  <c r="U92" i="3"/>
  <c r="T92" i="3"/>
  <c r="S92" i="3"/>
  <c r="R92" i="3"/>
  <c r="Q92" i="3"/>
  <c r="P92" i="3"/>
  <c r="E92" i="3"/>
  <c r="T91" i="3"/>
  <c r="S91" i="3"/>
  <c r="R91" i="3"/>
  <c r="Q91" i="3"/>
  <c r="P91" i="3"/>
  <c r="E91" i="3"/>
  <c r="U91" i="3" s="1"/>
  <c r="T90" i="3"/>
  <c r="S90" i="3"/>
  <c r="R90" i="3"/>
  <c r="Q90" i="3"/>
  <c r="P90" i="3"/>
  <c r="E90" i="3"/>
  <c r="U90" i="3" s="1"/>
  <c r="U89" i="3"/>
  <c r="S89" i="3"/>
  <c r="R89" i="3"/>
  <c r="Q89" i="3"/>
  <c r="P89" i="3"/>
  <c r="E89" i="3"/>
  <c r="T89" i="3" s="1"/>
  <c r="U88" i="3"/>
  <c r="T88" i="3"/>
  <c r="S88" i="3"/>
  <c r="R88" i="3"/>
  <c r="Q88" i="3"/>
  <c r="Q87" i="3" s="1"/>
  <c r="P88" i="3"/>
  <c r="E88" i="3"/>
  <c r="W75" i="3"/>
  <c r="V75" i="3"/>
  <c r="O75" i="3"/>
  <c r="N75" i="3"/>
  <c r="M75" i="3"/>
  <c r="L75" i="3"/>
  <c r="K75" i="3"/>
  <c r="J75" i="3"/>
  <c r="I75" i="3"/>
  <c r="H75" i="3"/>
  <c r="G75" i="3"/>
  <c r="F75" i="3"/>
  <c r="C75" i="3"/>
  <c r="B75" i="3"/>
  <c r="O74" i="3"/>
  <c r="N74" i="3"/>
  <c r="M74" i="3"/>
  <c r="S74" i="3" s="1"/>
  <c r="L74" i="3"/>
  <c r="R74" i="3" s="1"/>
  <c r="K74" i="3"/>
  <c r="J74" i="3"/>
  <c r="I74" i="3"/>
  <c r="Q74" i="3" s="1"/>
  <c r="H74" i="3"/>
  <c r="P74" i="3" s="1"/>
  <c r="G74" i="3"/>
  <c r="F74" i="3"/>
  <c r="C74" i="3"/>
  <c r="E74" i="3" s="1"/>
  <c r="B74" i="3"/>
  <c r="S73" i="3"/>
  <c r="R73" i="3"/>
  <c r="O73" i="3"/>
  <c r="N73" i="3"/>
  <c r="M73" i="3"/>
  <c r="L73" i="3"/>
  <c r="K73" i="3"/>
  <c r="J73" i="3"/>
  <c r="I73" i="3"/>
  <c r="Q73" i="3" s="1"/>
  <c r="H73" i="3"/>
  <c r="G73" i="3"/>
  <c r="F73" i="3"/>
  <c r="E73" i="3"/>
  <c r="C73" i="3"/>
  <c r="B73" i="3"/>
  <c r="U72" i="3"/>
  <c r="T72" i="3"/>
  <c r="S72" i="3"/>
  <c r="R72" i="3"/>
  <c r="Q72" i="3"/>
  <c r="P72" i="3"/>
  <c r="E72" i="3"/>
  <c r="T71" i="3"/>
  <c r="S71" i="3"/>
  <c r="R71" i="3"/>
  <c r="Q71" i="3"/>
  <c r="P71" i="3"/>
  <c r="E71" i="3"/>
  <c r="U71" i="3" s="1"/>
  <c r="W69" i="3"/>
  <c r="V69" i="3"/>
  <c r="O69" i="3"/>
  <c r="N69" i="3"/>
  <c r="M69" i="3"/>
  <c r="L69" i="3"/>
  <c r="K69" i="3"/>
  <c r="J69" i="3"/>
  <c r="I69" i="3"/>
  <c r="H69" i="3"/>
  <c r="G69" i="3"/>
  <c r="F69" i="3"/>
  <c r="C69" i="3"/>
  <c r="B69" i="3"/>
  <c r="O68" i="3"/>
  <c r="N68" i="3"/>
  <c r="M68" i="3"/>
  <c r="S68" i="3" s="1"/>
  <c r="L68" i="3"/>
  <c r="R68" i="3" s="1"/>
  <c r="K68" i="3"/>
  <c r="J68" i="3"/>
  <c r="I68" i="3"/>
  <c r="H68" i="3"/>
  <c r="G68" i="3"/>
  <c r="F68" i="3"/>
  <c r="C68" i="3"/>
  <c r="B68" i="3"/>
  <c r="E68" i="3" s="1"/>
  <c r="S67" i="3"/>
  <c r="R67" i="3"/>
  <c r="Q67" i="3"/>
  <c r="P67" i="3"/>
  <c r="E67" i="3"/>
  <c r="U66" i="3"/>
  <c r="S66" i="3"/>
  <c r="R66" i="3"/>
  <c r="Q66" i="3"/>
  <c r="P66" i="3"/>
  <c r="E66" i="3"/>
  <c r="T66" i="3" s="1"/>
  <c r="U65" i="3"/>
  <c r="T65" i="3"/>
  <c r="S65" i="3"/>
  <c r="R65" i="3"/>
  <c r="Q65" i="3"/>
  <c r="P65" i="3"/>
  <c r="E65" i="3"/>
  <c r="S64" i="3"/>
  <c r="R64" i="3"/>
  <c r="Q64" i="3"/>
  <c r="P64" i="3"/>
  <c r="E64" i="3"/>
  <c r="U64" i="3" s="1"/>
  <c r="T63" i="3"/>
  <c r="S63" i="3"/>
  <c r="R63" i="3"/>
  <c r="Q63" i="3"/>
  <c r="P63" i="3"/>
  <c r="E63" i="3"/>
  <c r="U63" i="3" s="1"/>
  <c r="S61" i="3"/>
  <c r="O61" i="3"/>
  <c r="N61" i="3"/>
  <c r="M61" i="3"/>
  <c r="L61" i="3"/>
  <c r="R61" i="3" s="1"/>
  <c r="K61" i="3"/>
  <c r="J61" i="3"/>
  <c r="I61" i="3"/>
  <c r="H61" i="3"/>
  <c r="P61" i="3" s="1"/>
  <c r="C61" i="3"/>
  <c r="E61" i="3" s="1"/>
  <c r="B61" i="3"/>
  <c r="S60" i="3"/>
  <c r="R60" i="3"/>
  <c r="Q60" i="3"/>
  <c r="P60" i="3"/>
  <c r="E60" i="3"/>
  <c r="U60" i="3" s="1"/>
  <c r="S59" i="3"/>
  <c r="R59" i="3"/>
  <c r="Q59" i="3"/>
  <c r="P59" i="3"/>
  <c r="E59" i="3"/>
  <c r="S58" i="3"/>
  <c r="R58" i="3"/>
  <c r="Q58" i="3"/>
  <c r="P58" i="3"/>
  <c r="E58" i="3"/>
  <c r="S57" i="3"/>
  <c r="R57" i="3"/>
  <c r="Q57" i="3"/>
  <c r="P57" i="3"/>
  <c r="E57" i="3"/>
  <c r="T57" i="3" s="1"/>
  <c r="O55" i="3"/>
  <c r="N55" i="3"/>
  <c r="M55" i="3"/>
  <c r="S55" i="3" s="1"/>
  <c r="L55" i="3"/>
  <c r="R55" i="3" s="1"/>
  <c r="K55" i="3"/>
  <c r="J55" i="3"/>
  <c r="I55" i="3"/>
  <c r="H55" i="3"/>
  <c r="G55" i="3"/>
  <c r="F55" i="3"/>
  <c r="C55" i="3"/>
  <c r="B55" i="3"/>
  <c r="S54" i="3"/>
  <c r="R54" i="3"/>
  <c r="Q54" i="3"/>
  <c r="P54" i="3"/>
  <c r="E54" i="3"/>
  <c r="T54" i="3" s="1"/>
  <c r="U53" i="3"/>
  <c r="T53" i="3"/>
  <c r="S53" i="3"/>
  <c r="R53" i="3"/>
  <c r="Q53" i="3"/>
  <c r="P53" i="3"/>
  <c r="E53" i="3"/>
  <c r="U52" i="3"/>
  <c r="T52" i="3"/>
  <c r="S52" i="3"/>
  <c r="R52" i="3"/>
  <c r="Q52" i="3"/>
  <c r="P52" i="3"/>
  <c r="E52" i="3"/>
  <c r="T51" i="3"/>
  <c r="S51" i="3"/>
  <c r="R51" i="3"/>
  <c r="Q51" i="3"/>
  <c r="P51" i="3"/>
  <c r="E51" i="3"/>
  <c r="U51" i="3" s="1"/>
  <c r="U50" i="3"/>
  <c r="S50" i="3"/>
  <c r="R50" i="3"/>
  <c r="Q50" i="3"/>
  <c r="P50" i="3"/>
  <c r="E50" i="3"/>
  <c r="T50" i="3" s="1"/>
  <c r="S49" i="3"/>
  <c r="R49" i="3"/>
  <c r="Q49" i="3"/>
  <c r="P49" i="3"/>
  <c r="E49" i="3"/>
  <c r="U49" i="3" s="1"/>
  <c r="S48" i="3"/>
  <c r="R48" i="3"/>
  <c r="Q48" i="3"/>
  <c r="P48" i="3"/>
  <c r="E48" i="3"/>
  <c r="S47" i="3"/>
  <c r="R47" i="3"/>
  <c r="Q47" i="3"/>
  <c r="P47" i="3"/>
  <c r="E47" i="3"/>
  <c r="U46" i="3"/>
  <c r="S46" i="3"/>
  <c r="R46" i="3"/>
  <c r="Q46" i="3"/>
  <c r="P46" i="3"/>
  <c r="E46" i="3"/>
  <c r="T46" i="3" s="1"/>
  <c r="U45" i="3"/>
  <c r="T45" i="3"/>
  <c r="S45" i="3"/>
  <c r="R45" i="3"/>
  <c r="Q45" i="3"/>
  <c r="P45" i="3"/>
  <c r="E45" i="3"/>
  <c r="S44" i="3"/>
  <c r="R44" i="3"/>
  <c r="Q44" i="3"/>
  <c r="P44" i="3"/>
  <c r="E44" i="3"/>
  <c r="U44" i="3" s="1"/>
  <c r="W42" i="3"/>
  <c r="V42" i="3"/>
  <c r="O42" i="3"/>
  <c r="N42" i="3"/>
  <c r="R42" i="3" s="1"/>
  <c r="M42" i="3"/>
  <c r="S42" i="3" s="1"/>
  <c r="L42" i="3"/>
  <c r="K42" i="3"/>
  <c r="J42" i="3"/>
  <c r="I42" i="3"/>
  <c r="H42" i="3"/>
  <c r="G42" i="3"/>
  <c r="F42" i="3"/>
  <c r="C42" i="3"/>
  <c r="B42" i="3"/>
  <c r="S41" i="3"/>
  <c r="R41" i="3"/>
  <c r="Q41" i="3"/>
  <c r="P41" i="3"/>
  <c r="E41" i="3"/>
  <c r="T41" i="3" s="1"/>
  <c r="S40" i="3"/>
  <c r="R40" i="3"/>
  <c r="Q40" i="3"/>
  <c r="U40" i="3" s="1"/>
  <c r="P40" i="3"/>
  <c r="T40" i="3" s="1"/>
  <c r="E40" i="3"/>
  <c r="S39" i="3"/>
  <c r="R39" i="3"/>
  <c r="Q39" i="3"/>
  <c r="P39" i="3"/>
  <c r="E39" i="3"/>
  <c r="U39" i="3" s="1"/>
  <c r="T38" i="3"/>
  <c r="S38" i="3"/>
  <c r="R38" i="3"/>
  <c r="Q38" i="3"/>
  <c r="P38" i="3"/>
  <c r="E38" i="3"/>
  <c r="U38" i="3" s="1"/>
  <c r="S37" i="3"/>
  <c r="R37" i="3"/>
  <c r="Q37" i="3"/>
  <c r="U37" i="3" s="1"/>
  <c r="P37" i="3"/>
  <c r="E37" i="3"/>
  <c r="T37" i="3" s="1"/>
  <c r="S35" i="3"/>
  <c r="O35" i="3"/>
  <c r="N35" i="3"/>
  <c r="R35" i="3" s="1"/>
  <c r="M35" i="3"/>
  <c r="L35" i="3"/>
  <c r="K35" i="3"/>
  <c r="J35" i="3"/>
  <c r="I35" i="3"/>
  <c r="Q35" i="3" s="1"/>
  <c r="H35" i="3"/>
  <c r="P35" i="3" s="1"/>
  <c r="G35" i="3"/>
  <c r="F35" i="3"/>
  <c r="C35" i="3"/>
  <c r="B35" i="3"/>
  <c r="E35" i="3" s="1"/>
  <c r="S34" i="3"/>
  <c r="R34" i="3"/>
  <c r="Q34" i="3"/>
  <c r="U34" i="3" s="1"/>
  <c r="P34" i="3"/>
  <c r="E34" i="3"/>
  <c r="T34" i="3" s="1"/>
  <c r="O32" i="3"/>
  <c r="N32" i="3"/>
  <c r="M32" i="3"/>
  <c r="S32" i="3" s="1"/>
  <c r="L32" i="3"/>
  <c r="R32" i="3" s="1"/>
  <c r="K32" i="3"/>
  <c r="J32" i="3"/>
  <c r="I32" i="3"/>
  <c r="H32" i="3"/>
  <c r="G32" i="3"/>
  <c r="F32" i="3"/>
  <c r="C32" i="3"/>
  <c r="B32" i="3"/>
  <c r="U31" i="3"/>
  <c r="S31" i="3"/>
  <c r="R31" i="3"/>
  <c r="Q31" i="3"/>
  <c r="P31" i="3"/>
  <c r="E31" i="3"/>
  <c r="T31" i="3" s="1"/>
  <c r="U30" i="3"/>
  <c r="T30" i="3"/>
  <c r="S30" i="3"/>
  <c r="R30" i="3"/>
  <c r="Q30" i="3"/>
  <c r="P30" i="3"/>
  <c r="E30" i="3"/>
  <c r="T29" i="3"/>
  <c r="S29" i="3"/>
  <c r="R29" i="3"/>
  <c r="Q29" i="3"/>
  <c r="P29" i="3"/>
  <c r="E29" i="3"/>
  <c r="U29" i="3" s="1"/>
  <c r="S28" i="3"/>
  <c r="R28" i="3"/>
  <c r="Q28" i="3"/>
  <c r="P28" i="3"/>
  <c r="E28" i="3"/>
  <c r="O26" i="3"/>
  <c r="N26" i="3"/>
  <c r="M26" i="3"/>
  <c r="S26" i="3" s="1"/>
  <c r="L26" i="3"/>
  <c r="R26" i="3" s="1"/>
  <c r="K26" i="3"/>
  <c r="J26" i="3"/>
  <c r="I26" i="3"/>
  <c r="H26" i="3"/>
  <c r="P26" i="3" s="1"/>
  <c r="G26" i="3"/>
  <c r="F26" i="3"/>
  <c r="C26" i="3"/>
  <c r="B26" i="3"/>
  <c r="S25" i="3"/>
  <c r="R25" i="3"/>
  <c r="Q25" i="3"/>
  <c r="P25" i="3"/>
  <c r="E25" i="3"/>
  <c r="S24" i="3"/>
  <c r="R24" i="3"/>
  <c r="Q24" i="3"/>
  <c r="P24" i="3"/>
  <c r="E24" i="3"/>
  <c r="T24" i="3" s="1"/>
  <c r="S23" i="3"/>
  <c r="R23" i="3"/>
  <c r="Q23" i="3"/>
  <c r="U23" i="3" s="1"/>
  <c r="P23" i="3"/>
  <c r="T23" i="3" s="1"/>
  <c r="E23" i="3"/>
  <c r="U22" i="3"/>
  <c r="S22" i="3"/>
  <c r="R22" i="3"/>
  <c r="Q22" i="3"/>
  <c r="P22" i="3"/>
  <c r="T22" i="3" s="1"/>
  <c r="E22" i="3"/>
  <c r="T21" i="3"/>
  <c r="S21" i="3"/>
  <c r="R21" i="3"/>
  <c r="Q21" i="3"/>
  <c r="P21" i="3"/>
  <c r="E21" i="3"/>
  <c r="U21" i="3" s="1"/>
  <c r="U20" i="3"/>
  <c r="S20" i="3"/>
  <c r="R20" i="3"/>
  <c r="Q20" i="3"/>
  <c r="P20" i="3"/>
  <c r="E20" i="3"/>
  <c r="T20" i="3" s="1"/>
  <c r="U19" i="3"/>
  <c r="T19" i="3"/>
  <c r="S19" i="3"/>
  <c r="R19" i="3"/>
  <c r="Q19" i="3"/>
  <c r="P19" i="3"/>
  <c r="E19" i="3"/>
  <c r="Q17" i="3"/>
  <c r="O17" i="3"/>
  <c r="N17" i="3"/>
  <c r="R17" i="3" s="1"/>
  <c r="M17" i="3"/>
  <c r="L17" i="3"/>
  <c r="K17" i="3"/>
  <c r="J17" i="3"/>
  <c r="I17" i="3"/>
  <c r="H17" i="3"/>
  <c r="G17" i="3"/>
  <c r="F17" i="3"/>
  <c r="E17" i="3"/>
  <c r="C17" i="3"/>
  <c r="B17" i="3"/>
  <c r="U16" i="3"/>
  <c r="T16" i="3"/>
  <c r="S16" i="3"/>
  <c r="R16" i="3"/>
  <c r="Q16" i="3"/>
  <c r="P16" i="3"/>
  <c r="E16" i="3"/>
  <c r="T15" i="3"/>
  <c r="S15" i="3"/>
  <c r="R15" i="3"/>
  <c r="Q15" i="3"/>
  <c r="P15" i="3"/>
  <c r="E15" i="3"/>
  <c r="U15" i="3" s="1"/>
  <c r="S14" i="3"/>
  <c r="R14" i="3"/>
  <c r="Q14" i="3"/>
  <c r="P14" i="3"/>
  <c r="E14" i="3"/>
  <c r="S13" i="3"/>
  <c r="R13" i="3"/>
  <c r="Q13" i="3"/>
  <c r="P13" i="3"/>
  <c r="E13" i="3"/>
  <c r="T13" i="3" s="1"/>
  <c r="U12" i="3"/>
  <c r="T12" i="3"/>
  <c r="S12" i="3"/>
  <c r="R12" i="3"/>
  <c r="Q12" i="3"/>
  <c r="P12" i="3"/>
  <c r="E12" i="3"/>
  <c r="U11" i="3"/>
  <c r="T11" i="3"/>
  <c r="S11" i="3"/>
  <c r="R11" i="3"/>
  <c r="Q11" i="3"/>
  <c r="P11" i="3"/>
  <c r="E11" i="3"/>
  <c r="T10" i="3"/>
  <c r="S10" i="3"/>
  <c r="R10" i="3"/>
  <c r="Q10" i="3"/>
  <c r="P10" i="3"/>
  <c r="E10" i="3"/>
  <c r="U10" i="3" s="1"/>
  <c r="U9" i="3"/>
  <c r="S9" i="3"/>
  <c r="R9" i="3"/>
  <c r="Q9" i="3"/>
  <c r="P9" i="3"/>
  <c r="E9" i="3"/>
  <c r="T9" i="3" s="1"/>
  <c r="U96" i="2"/>
  <c r="T96" i="2"/>
  <c r="S96" i="2"/>
  <c r="R96" i="2"/>
  <c r="Q96" i="2"/>
  <c r="P96" i="2"/>
  <c r="E96" i="2"/>
  <c r="S95" i="2"/>
  <c r="R95" i="2"/>
  <c r="Q95" i="2"/>
  <c r="P95" i="2"/>
  <c r="E95" i="2"/>
  <c r="U95" i="2" s="1"/>
  <c r="S94" i="2"/>
  <c r="R94" i="2"/>
  <c r="Q94" i="2"/>
  <c r="P94" i="2"/>
  <c r="E94" i="2"/>
  <c r="U93" i="2"/>
  <c r="S93" i="2"/>
  <c r="R93" i="2"/>
  <c r="Q93" i="2"/>
  <c r="P93" i="2"/>
  <c r="E93" i="2"/>
  <c r="T93" i="2" s="1"/>
  <c r="U92" i="2"/>
  <c r="T92" i="2"/>
  <c r="S92" i="2"/>
  <c r="R92" i="2"/>
  <c r="Q92" i="2"/>
  <c r="P92" i="2"/>
  <c r="E92" i="2"/>
  <c r="S91" i="2"/>
  <c r="R91" i="2"/>
  <c r="Q91" i="2"/>
  <c r="P91" i="2"/>
  <c r="E91" i="2"/>
  <c r="U91" i="2" s="1"/>
  <c r="T90" i="2"/>
  <c r="S90" i="2"/>
  <c r="R90" i="2"/>
  <c r="Q90" i="2"/>
  <c r="P90" i="2"/>
  <c r="E90" i="2"/>
  <c r="U90" i="2" s="1"/>
  <c r="U89" i="2"/>
  <c r="S89" i="2"/>
  <c r="R89" i="2"/>
  <c r="Q89" i="2"/>
  <c r="P89" i="2"/>
  <c r="E89" i="2"/>
  <c r="T89" i="2" s="1"/>
  <c r="U88" i="2"/>
  <c r="T88" i="2"/>
  <c r="S88" i="2"/>
  <c r="R88" i="2"/>
  <c r="R87" i="2" s="1"/>
  <c r="Q88" i="2"/>
  <c r="P88" i="2"/>
  <c r="E88" i="2"/>
  <c r="O75" i="2"/>
  <c r="N75" i="2"/>
  <c r="M75" i="2"/>
  <c r="L75" i="2"/>
  <c r="K75" i="2"/>
  <c r="J75" i="2"/>
  <c r="I75" i="2"/>
  <c r="H75" i="2"/>
  <c r="G75" i="2"/>
  <c r="F75" i="2"/>
  <c r="C75" i="2"/>
  <c r="B75" i="2"/>
  <c r="S74" i="2"/>
  <c r="O74" i="2"/>
  <c r="N74" i="2"/>
  <c r="R74" i="2" s="1"/>
  <c r="M74" i="2"/>
  <c r="L74" i="2"/>
  <c r="K74" i="2"/>
  <c r="J74" i="2"/>
  <c r="I74" i="2"/>
  <c r="Q74" i="2" s="1"/>
  <c r="H74" i="2"/>
  <c r="P74" i="2" s="1"/>
  <c r="G74" i="2"/>
  <c r="F74" i="2"/>
  <c r="C74" i="2"/>
  <c r="B74" i="2"/>
  <c r="E74" i="2" s="1"/>
  <c r="O73" i="2"/>
  <c r="S73" i="2" s="1"/>
  <c r="N73" i="2"/>
  <c r="M73" i="2"/>
  <c r="L73" i="2"/>
  <c r="R73" i="2" s="1"/>
  <c r="K73" i="2"/>
  <c r="J73" i="2"/>
  <c r="I73" i="2"/>
  <c r="Q73" i="2" s="1"/>
  <c r="H73" i="2"/>
  <c r="P73" i="2" s="1"/>
  <c r="G73" i="2"/>
  <c r="F73" i="2"/>
  <c r="C73" i="2"/>
  <c r="B73" i="2"/>
  <c r="E73" i="2" s="1"/>
  <c r="T72" i="2"/>
  <c r="S72" i="2"/>
  <c r="R72" i="2"/>
  <c r="Q72" i="2"/>
  <c r="P72" i="2"/>
  <c r="E72" i="2"/>
  <c r="U72" i="2" s="1"/>
  <c r="U71" i="2"/>
  <c r="S71" i="2"/>
  <c r="R71" i="2"/>
  <c r="Q71" i="2"/>
  <c r="P71" i="2"/>
  <c r="E71" i="2"/>
  <c r="T71" i="2" s="1"/>
  <c r="O69" i="2"/>
  <c r="N69" i="2"/>
  <c r="M69" i="2"/>
  <c r="L69" i="2"/>
  <c r="K69" i="2"/>
  <c r="J69" i="2"/>
  <c r="I69" i="2"/>
  <c r="H69" i="2"/>
  <c r="G69" i="2"/>
  <c r="F69" i="2"/>
  <c r="C69" i="2"/>
  <c r="B69" i="2"/>
  <c r="O68" i="2"/>
  <c r="N68" i="2"/>
  <c r="M68" i="2"/>
  <c r="S68" i="2" s="1"/>
  <c r="L68" i="2"/>
  <c r="R68" i="2" s="1"/>
  <c r="K68" i="2"/>
  <c r="J68" i="2"/>
  <c r="I68" i="2"/>
  <c r="Q68" i="2" s="1"/>
  <c r="H68" i="2"/>
  <c r="G68" i="2"/>
  <c r="F68" i="2"/>
  <c r="C68" i="2"/>
  <c r="B68" i="2"/>
  <c r="S67" i="2"/>
  <c r="R67" i="2"/>
  <c r="Q67" i="2"/>
  <c r="P67" i="2"/>
  <c r="E67" i="2"/>
  <c r="U67" i="2" s="1"/>
  <c r="U66" i="2"/>
  <c r="S66" i="2"/>
  <c r="R66" i="2"/>
  <c r="Q66" i="2"/>
  <c r="P66" i="2"/>
  <c r="E66" i="2"/>
  <c r="T66" i="2" s="1"/>
  <c r="S65" i="2"/>
  <c r="R65" i="2"/>
  <c r="Q65" i="2"/>
  <c r="P65" i="2"/>
  <c r="E65" i="2"/>
  <c r="U65" i="2" s="1"/>
  <c r="S64" i="2"/>
  <c r="R64" i="2"/>
  <c r="Q64" i="2"/>
  <c r="P64" i="2"/>
  <c r="E64" i="2"/>
  <c r="U64" i="2" s="1"/>
  <c r="S63" i="2"/>
  <c r="R63" i="2"/>
  <c r="Q63" i="2"/>
  <c r="P63" i="2"/>
  <c r="E63" i="2"/>
  <c r="O61" i="2"/>
  <c r="N61" i="2"/>
  <c r="M61" i="2"/>
  <c r="S61" i="2" s="1"/>
  <c r="L61" i="2"/>
  <c r="R61" i="2" s="1"/>
  <c r="K61" i="2"/>
  <c r="J61" i="2"/>
  <c r="I61" i="2"/>
  <c r="H61" i="2"/>
  <c r="C61" i="2"/>
  <c r="B61" i="2"/>
  <c r="E61" i="2" s="1"/>
  <c r="U60" i="2"/>
  <c r="T60" i="2"/>
  <c r="S60" i="2"/>
  <c r="R60" i="2"/>
  <c r="Q60" i="2"/>
  <c r="P60" i="2"/>
  <c r="E60" i="2"/>
  <c r="U59" i="2"/>
  <c r="S59" i="2"/>
  <c r="R59" i="2"/>
  <c r="Q59" i="2"/>
  <c r="P59" i="2"/>
  <c r="E59" i="2"/>
  <c r="T59" i="2" s="1"/>
  <c r="S58" i="2"/>
  <c r="R58" i="2"/>
  <c r="Q58" i="2"/>
  <c r="P58" i="2"/>
  <c r="E58" i="2"/>
  <c r="U58" i="2" s="1"/>
  <c r="U57" i="2"/>
  <c r="S57" i="2"/>
  <c r="R57" i="2"/>
  <c r="Q57" i="2"/>
  <c r="P57" i="2"/>
  <c r="E57" i="2"/>
  <c r="T57" i="2" s="1"/>
  <c r="O55" i="2"/>
  <c r="N55" i="2"/>
  <c r="M55" i="2"/>
  <c r="S55" i="2" s="1"/>
  <c r="L55" i="2"/>
  <c r="R55" i="2" s="1"/>
  <c r="K55" i="2"/>
  <c r="J55" i="2"/>
  <c r="I55" i="2"/>
  <c r="H55" i="2"/>
  <c r="G55" i="2"/>
  <c r="F55" i="2"/>
  <c r="C55" i="2"/>
  <c r="B55" i="2"/>
  <c r="U54" i="2"/>
  <c r="S54" i="2"/>
  <c r="R54" i="2"/>
  <c r="Q54" i="2"/>
  <c r="P54" i="2"/>
  <c r="E54" i="2"/>
  <c r="T54" i="2" s="1"/>
  <c r="U53" i="2"/>
  <c r="T53" i="2"/>
  <c r="S53" i="2"/>
  <c r="R53" i="2"/>
  <c r="Q53" i="2"/>
  <c r="P53" i="2"/>
  <c r="E53" i="2"/>
  <c r="S52" i="2"/>
  <c r="R52" i="2"/>
  <c r="Q52" i="2"/>
  <c r="P52" i="2"/>
  <c r="E52" i="2"/>
  <c r="U52" i="2" s="1"/>
  <c r="S51" i="2"/>
  <c r="R51" i="2"/>
  <c r="Q51" i="2"/>
  <c r="P51" i="2"/>
  <c r="E51" i="2"/>
  <c r="U50" i="2"/>
  <c r="S50" i="2"/>
  <c r="R50" i="2"/>
  <c r="Q50" i="2"/>
  <c r="P50" i="2"/>
  <c r="E50" i="2"/>
  <c r="T50" i="2" s="1"/>
  <c r="U49" i="2"/>
  <c r="S49" i="2"/>
  <c r="R49" i="2"/>
  <c r="Q49" i="2"/>
  <c r="P49" i="2"/>
  <c r="E49" i="2"/>
  <c r="T49" i="2" s="1"/>
  <c r="U48" i="2"/>
  <c r="S48" i="2"/>
  <c r="R48" i="2"/>
  <c r="Q48" i="2"/>
  <c r="P48" i="2"/>
  <c r="E48" i="2"/>
  <c r="T48" i="2" s="1"/>
  <c r="S47" i="2"/>
  <c r="R47" i="2"/>
  <c r="Q47" i="2"/>
  <c r="P47" i="2"/>
  <c r="E47" i="2"/>
  <c r="U47" i="2" s="1"/>
  <c r="U46" i="2"/>
  <c r="S46" i="2"/>
  <c r="R46" i="2"/>
  <c r="Q46" i="2"/>
  <c r="P46" i="2"/>
  <c r="E46" i="2"/>
  <c r="T46" i="2" s="1"/>
  <c r="U45" i="2"/>
  <c r="T45" i="2"/>
  <c r="S45" i="2"/>
  <c r="R45" i="2"/>
  <c r="Q45" i="2"/>
  <c r="P45" i="2"/>
  <c r="E45" i="2"/>
  <c r="S44" i="2"/>
  <c r="R44" i="2"/>
  <c r="Q44" i="2"/>
  <c r="P44" i="2"/>
  <c r="E44" i="2"/>
  <c r="U44" i="2" s="1"/>
  <c r="O42" i="2"/>
  <c r="N42" i="2"/>
  <c r="M42" i="2"/>
  <c r="S42" i="2" s="1"/>
  <c r="L42" i="2"/>
  <c r="K42" i="2"/>
  <c r="J42" i="2"/>
  <c r="I42" i="2"/>
  <c r="H42" i="2"/>
  <c r="P42" i="2" s="1"/>
  <c r="G42" i="2"/>
  <c r="F42" i="2"/>
  <c r="C42" i="2"/>
  <c r="E42" i="2" s="1"/>
  <c r="B42" i="2"/>
  <c r="S41" i="2"/>
  <c r="R41" i="2"/>
  <c r="Q41" i="2"/>
  <c r="P41" i="2"/>
  <c r="E41" i="2"/>
  <c r="U41" i="2" s="1"/>
  <c r="S40" i="2"/>
  <c r="R40" i="2"/>
  <c r="Q40" i="2"/>
  <c r="P40" i="2"/>
  <c r="E40" i="2"/>
  <c r="S39" i="2"/>
  <c r="R39" i="2"/>
  <c r="Q39" i="2"/>
  <c r="P39" i="2"/>
  <c r="E39" i="2"/>
  <c r="T39" i="2" s="1"/>
  <c r="T38" i="2"/>
  <c r="S38" i="2"/>
  <c r="R38" i="2"/>
  <c r="Q38" i="2"/>
  <c r="U38" i="2" s="1"/>
  <c r="P38" i="2"/>
  <c r="E38" i="2"/>
  <c r="U37" i="2"/>
  <c r="S37" i="2"/>
  <c r="R37" i="2"/>
  <c r="Q37" i="2"/>
  <c r="P37" i="2"/>
  <c r="E37" i="2"/>
  <c r="T37" i="2" s="1"/>
  <c r="O35" i="2"/>
  <c r="N35" i="2"/>
  <c r="M35" i="2"/>
  <c r="S35" i="2" s="1"/>
  <c r="L35" i="2"/>
  <c r="R35" i="2" s="1"/>
  <c r="K35" i="2"/>
  <c r="J35" i="2"/>
  <c r="I35" i="2"/>
  <c r="Q35" i="2" s="1"/>
  <c r="H35" i="2"/>
  <c r="P35" i="2" s="1"/>
  <c r="G35" i="2"/>
  <c r="F35" i="2"/>
  <c r="C35" i="2"/>
  <c r="E35" i="2" s="1"/>
  <c r="B35" i="2"/>
  <c r="S34" i="2"/>
  <c r="R34" i="2"/>
  <c r="Q34" i="2"/>
  <c r="P34" i="2"/>
  <c r="E34" i="2"/>
  <c r="U34" i="2" s="1"/>
  <c r="O32" i="2"/>
  <c r="N32" i="2"/>
  <c r="M32" i="2"/>
  <c r="S32" i="2" s="1"/>
  <c r="L32" i="2"/>
  <c r="R32" i="2" s="1"/>
  <c r="K32" i="2"/>
  <c r="J32" i="2"/>
  <c r="I32" i="2"/>
  <c r="H32" i="2"/>
  <c r="G32" i="2"/>
  <c r="F32" i="2"/>
  <c r="C32" i="2"/>
  <c r="E32" i="2" s="1"/>
  <c r="B32" i="2"/>
  <c r="S31" i="2"/>
  <c r="R31" i="2"/>
  <c r="Q31" i="2"/>
  <c r="P31" i="2"/>
  <c r="E31" i="2"/>
  <c r="U31" i="2" s="1"/>
  <c r="T30" i="2"/>
  <c r="S30" i="2"/>
  <c r="R30" i="2"/>
  <c r="Q30" i="2"/>
  <c r="P30" i="2"/>
  <c r="E30" i="2"/>
  <c r="U30" i="2" s="1"/>
  <c r="S29" i="2"/>
  <c r="R29" i="2"/>
  <c r="Q29" i="2"/>
  <c r="P29" i="2"/>
  <c r="E29" i="2"/>
  <c r="T29" i="2" s="1"/>
  <c r="T28" i="2"/>
  <c r="S28" i="2"/>
  <c r="R28" i="2"/>
  <c r="Q28" i="2"/>
  <c r="P28" i="2"/>
  <c r="E28" i="2"/>
  <c r="U28" i="2" s="1"/>
  <c r="R26" i="2"/>
  <c r="O26" i="2"/>
  <c r="N26" i="2"/>
  <c r="M26" i="2"/>
  <c r="S26" i="2" s="1"/>
  <c r="L26" i="2"/>
  <c r="K26" i="2"/>
  <c r="J26" i="2"/>
  <c r="I26" i="2"/>
  <c r="Q26" i="2" s="1"/>
  <c r="H26" i="2"/>
  <c r="G26" i="2"/>
  <c r="F26" i="2"/>
  <c r="C26" i="2"/>
  <c r="E26" i="2" s="1"/>
  <c r="B26" i="2"/>
  <c r="U25" i="2"/>
  <c r="T25" i="2"/>
  <c r="S25" i="2"/>
  <c r="R25" i="2"/>
  <c r="Q25" i="2"/>
  <c r="P25" i="2"/>
  <c r="E25" i="2"/>
  <c r="S24" i="2"/>
  <c r="R24" i="2"/>
  <c r="Q24" i="2"/>
  <c r="P24" i="2"/>
  <c r="E24" i="2"/>
  <c r="U24" i="2" s="1"/>
  <c r="S23" i="2"/>
  <c r="R23" i="2"/>
  <c r="Q23" i="2"/>
  <c r="P23" i="2"/>
  <c r="E23" i="2"/>
  <c r="S22" i="2"/>
  <c r="R22" i="2"/>
  <c r="Q22" i="2"/>
  <c r="P22" i="2"/>
  <c r="E22" i="2"/>
  <c r="T22" i="2" s="1"/>
  <c r="U21" i="2"/>
  <c r="T21" i="2"/>
  <c r="S21" i="2"/>
  <c r="R21" i="2"/>
  <c r="Q21" i="2"/>
  <c r="P21" i="2"/>
  <c r="E21" i="2"/>
  <c r="S20" i="2"/>
  <c r="R20" i="2"/>
  <c r="Q20" i="2"/>
  <c r="P20" i="2"/>
  <c r="E20" i="2"/>
  <c r="U20" i="2" s="1"/>
  <c r="T19" i="2"/>
  <c r="S19" i="2"/>
  <c r="R19" i="2"/>
  <c r="Q19" i="2"/>
  <c r="P19" i="2"/>
  <c r="E19" i="2"/>
  <c r="U19" i="2" s="1"/>
  <c r="P17" i="2"/>
  <c r="O17" i="2"/>
  <c r="S17" i="2" s="1"/>
  <c r="N17" i="2"/>
  <c r="M17" i="2"/>
  <c r="L17" i="2"/>
  <c r="R17" i="2" s="1"/>
  <c r="K17" i="2"/>
  <c r="J17" i="2"/>
  <c r="I17" i="2"/>
  <c r="Q17" i="2" s="1"/>
  <c r="H17" i="2"/>
  <c r="G17" i="2"/>
  <c r="F17" i="2"/>
  <c r="C17" i="2"/>
  <c r="B17" i="2"/>
  <c r="T16" i="2"/>
  <c r="S16" i="2"/>
  <c r="R16" i="2"/>
  <c r="Q16" i="2"/>
  <c r="P16" i="2"/>
  <c r="E16" i="2"/>
  <c r="U16" i="2" s="1"/>
  <c r="U15" i="2"/>
  <c r="S15" i="2"/>
  <c r="R15" i="2"/>
  <c r="Q15" i="2"/>
  <c r="P15" i="2"/>
  <c r="E15" i="2"/>
  <c r="T15" i="2" s="1"/>
  <c r="U14" i="2"/>
  <c r="T14" i="2"/>
  <c r="S14" i="2"/>
  <c r="R14" i="2"/>
  <c r="Q14" i="2"/>
  <c r="P14" i="2"/>
  <c r="E14" i="2"/>
  <c r="T13" i="2"/>
  <c r="S13" i="2"/>
  <c r="R13" i="2"/>
  <c r="Q13" i="2"/>
  <c r="P13" i="2"/>
  <c r="E13" i="2"/>
  <c r="U13" i="2" s="1"/>
  <c r="S12" i="2"/>
  <c r="R12" i="2"/>
  <c r="Q12" i="2"/>
  <c r="P12" i="2"/>
  <c r="E12" i="2"/>
  <c r="S11" i="2"/>
  <c r="R11" i="2"/>
  <c r="Q11" i="2"/>
  <c r="P11" i="2"/>
  <c r="E11" i="2"/>
  <c r="T11" i="2" s="1"/>
  <c r="S10" i="2"/>
  <c r="R10" i="2"/>
  <c r="Q10" i="2"/>
  <c r="U10" i="2" s="1"/>
  <c r="P10" i="2"/>
  <c r="T10" i="2" s="1"/>
  <c r="E10" i="2"/>
  <c r="U9" i="2"/>
  <c r="T9" i="2"/>
  <c r="S9" i="2"/>
  <c r="R9" i="2"/>
  <c r="Q9" i="2"/>
  <c r="P9" i="2"/>
  <c r="E9" i="2"/>
  <c r="T96" i="1"/>
  <c r="S96" i="1"/>
  <c r="R96" i="1"/>
  <c r="Q96" i="1"/>
  <c r="P96" i="1"/>
  <c r="E96" i="1"/>
  <c r="U96" i="1" s="1"/>
  <c r="U95" i="1"/>
  <c r="S95" i="1"/>
  <c r="R95" i="1"/>
  <c r="Q95" i="1"/>
  <c r="P95" i="1"/>
  <c r="E95" i="1"/>
  <c r="T95" i="1" s="1"/>
  <c r="U94" i="1"/>
  <c r="T94" i="1"/>
  <c r="S94" i="1"/>
  <c r="R94" i="1"/>
  <c r="Q94" i="1"/>
  <c r="P94" i="1"/>
  <c r="E94" i="1"/>
  <c r="S93" i="1"/>
  <c r="R93" i="1"/>
  <c r="Q93" i="1"/>
  <c r="P93" i="1"/>
  <c r="E93" i="1"/>
  <c r="U93" i="1" s="1"/>
  <c r="S92" i="1"/>
  <c r="R92" i="1"/>
  <c r="Q92" i="1"/>
  <c r="P92" i="1"/>
  <c r="E92" i="1"/>
  <c r="U91" i="1"/>
  <c r="S91" i="1"/>
  <c r="R91" i="1"/>
  <c r="Q91" i="1"/>
  <c r="P91" i="1"/>
  <c r="E91" i="1"/>
  <c r="T91" i="1" s="1"/>
  <c r="U90" i="1"/>
  <c r="T90" i="1"/>
  <c r="S90" i="1"/>
  <c r="R90" i="1"/>
  <c r="Q90" i="1"/>
  <c r="P90" i="1"/>
  <c r="E90" i="1"/>
  <c r="S89" i="1"/>
  <c r="R89" i="1"/>
  <c r="Q89" i="1"/>
  <c r="P89" i="1"/>
  <c r="E89" i="1"/>
  <c r="U89" i="1" s="1"/>
  <c r="T88" i="1"/>
  <c r="S88" i="1"/>
  <c r="R88" i="1"/>
  <c r="Q88" i="1"/>
  <c r="P88" i="1"/>
  <c r="E88" i="1"/>
  <c r="W75" i="1"/>
  <c r="V75" i="1"/>
  <c r="O75" i="1"/>
  <c r="N75" i="1"/>
  <c r="M75" i="1"/>
  <c r="L75" i="1"/>
  <c r="K75" i="1"/>
  <c r="J75" i="1"/>
  <c r="I75" i="1"/>
  <c r="H75" i="1"/>
  <c r="G75" i="1"/>
  <c r="F75" i="1"/>
  <c r="C75" i="1"/>
  <c r="B75" i="1"/>
  <c r="W74" i="1"/>
  <c r="V74" i="1"/>
  <c r="O74" i="1"/>
  <c r="N74" i="1"/>
  <c r="M74" i="1"/>
  <c r="S74" i="1" s="1"/>
  <c r="L74" i="1"/>
  <c r="R74" i="1" s="1"/>
  <c r="K74" i="1"/>
  <c r="J74" i="1"/>
  <c r="I74" i="1"/>
  <c r="Q74" i="1" s="1"/>
  <c r="H74" i="1"/>
  <c r="P74" i="1" s="1"/>
  <c r="G74" i="1"/>
  <c r="F74" i="1"/>
  <c r="C74" i="1"/>
  <c r="E74" i="1" s="1"/>
  <c r="B74" i="1"/>
  <c r="W73" i="1"/>
  <c r="V73" i="1"/>
  <c r="O73" i="1"/>
  <c r="S73" i="1" s="1"/>
  <c r="N73" i="1"/>
  <c r="M73" i="1"/>
  <c r="L73" i="1"/>
  <c r="R73" i="1" s="1"/>
  <c r="K73" i="1"/>
  <c r="J73" i="1"/>
  <c r="I73" i="1"/>
  <c r="Q73" i="1" s="1"/>
  <c r="H73" i="1"/>
  <c r="P73" i="1" s="1"/>
  <c r="G73" i="1"/>
  <c r="F73" i="1"/>
  <c r="C73" i="1"/>
  <c r="B73" i="1"/>
  <c r="S72" i="1"/>
  <c r="R72" i="1"/>
  <c r="Q72" i="1"/>
  <c r="P72" i="1"/>
  <c r="E72" i="1"/>
  <c r="U72" i="1" s="1"/>
  <c r="U71" i="1"/>
  <c r="S71" i="1"/>
  <c r="R71" i="1"/>
  <c r="Q71" i="1"/>
  <c r="P71" i="1"/>
  <c r="E71" i="1"/>
  <c r="T71" i="1" s="1"/>
  <c r="W69" i="1"/>
  <c r="V69" i="1"/>
  <c r="O69" i="1"/>
  <c r="N69" i="1"/>
  <c r="M69" i="1"/>
  <c r="L69" i="1"/>
  <c r="K69" i="1"/>
  <c r="J69" i="1"/>
  <c r="I69" i="1"/>
  <c r="H69" i="1"/>
  <c r="G69" i="1"/>
  <c r="F69" i="1"/>
  <c r="C69" i="1"/>
  <c r="B69" i="1"/>
  <c r="S68" i="1"/>
  <c r="O68" i="1"/>
  <c r="N68" i="1"/>
  <c r="M68" i="1"/>
  <c r="L68" i="1"/>
  <c r="R68" i="1" s="1"/>
  <c r="K68" i="1"/>
  <c r="J68" i="1"/>
  <c r="I68" i="1"/>
  <c r="H68" i="1"/>
  <c r="G68" i="1"/>
  <c r="F68" i="1"/>
  <c r="C68" i="1"/>
  <c r="B68" i="1"/>
  <c r="E68" i="1" s="1"/>
  <c r="U67" i="1"/>
  <c r="T67" i="1"/>
  <c r="S67" i="1"/>
  <c r="R67" i="1"/>
  <c r="Q67" i="1"/>
  <c r="P67" i="1"/>
  <c r="E67" i="1"/>
  <c r="U66" i="1"/>
  <c r="T66" i="1"/>
  <c r="S66" i="1"/>
  <c r="R66" i="1"/>
  <c r="Q66" i="1"/>
  <c r="P66" i="1"/>
  <c r="E66" i="1"/>
  <c r="T65" i="1"/>
  <c r="S65" i="1"/>
  <c r="R65" i="1"/>
  <c r="Q65" i="1"/>
  <c r="P65" i="1"/>
  <c r="E65" i="1"/>
  <c r="U65" i="1" s="1"/>
  <c r="S64" i="1"/>
  <c r="R64" i="1"/>
  <c r="Q64" i="1"/>
  <c r="P64" i="1"/>
  <c r="E64" i="1"/>
  <c r="T64" i="1" s="1"/>
  <c r="U63" i="1"/>
  <c r="S63" i="1"/>
  <c r="R63" i="1"/>
  <c r="Q63" i="1"/>
  <c r="P63" i="1"/>
  <c r="E63" i="1"/>
  <c r="T63" i="1" s="1"/>
  <c r="R61" i="1"/>
  <c r="O61" i="1"/>
  <c r="N61" i="1"/>
  <c r="M61" i="1"/>
  <c r="S61" i="1" s="1"/>
  <c r="L61" i="1"/>
  <c r="K61" i="1"/>
  <c r="J61" i="1"/>
  <c r="I61" i="1"/>
  <c r="H61" i="1"/>
  <c r="C61" i="1"/>
  <c r="B61" i="1"/>
  <c r="S60" i="1"/>
  <c r="R60" i="1"/>
  <c r="Q60" i="1"/>
  <c r="P60" i="1"/>
  <c r="E60" i="1"/>
  <c r="U60" i="1" s="1"/>
  <c r="U59" i="1"/>
  <c r="S59" i="1"/>
  <c r="R59" i="1"/>
  <c r="Q59" i="1"/>
  <c r="P59" i="1"/>
  <c r="E59" i="1"/>
  <c r="T59" i="1" s="1"/>
  <c r="U58" i="1"/>
  <c r="T58" i="1"/>
  <c r="S58" i="1"/>
  <c r="R58" i="1"/>
  <c r="Q58" i="1"/>
  <c r="P58" i="1"/>
  <c r="E58" i="1"/>
  <c r="S57" i="1"/>
  <c r="R57" i="1"/>
  <c r="Q57" i="1"/>
  <c r="P57" i="1"/>
  <c r="E57" i="1"/>
  <c r="U57" i="1" s="1"/>
  <c r="O55" i="1"/>
  <c r="N55" i="1"/>
  <c r="M55" i="1"/>
  <c r="L55" i="1"/>
  <c r="K55" i="1"/>
  <c r="J55" i="1"/>
  <c r="I55" i="1"/>
  <c r="H55" i="1"/>
  <c r="G55" i="1"/>
  <c r="F55" i="1"/>
  <c r="C55" i="1"/>
  <c r="B55" i="1"/>
  <c r="S54" i="1"/>
  <c r="R54" i="1"/>
  <c r="Q54" i="1"/>
  <c r="P54" i="1"/>
  <c r="E54" i="1"/>
  <c r="U54" i="1" s="1"/>
  <c r="T53" i="1"/>
  <c r="S53" i="1"/>
  <c r="R53" i="1"/>
  <c r="Q53" i="1"/>
  <c r="P53" i="1"/>
  <c r="E53" i="1"/>
  <c r="U53" i="1" s="1"/>
  <c r="T52" i="1"/>
  <c r="S52" i="1"/>
  <c r="R52" i="1"/>
  <c r="Q52" i="1"/>
  <c r="P52" i="1"/>
  <c r="E52" i="1"/>
  <c r="U52" i="1" s="1"/>
  <c r="U51" i="1"/>
  <c r="T51" i="1"/>
  <c r="S51" i="1"/>
  <c r="R51" i="1"/>
  <c r="Q51" i="1"/>
  <c r="P51" i="1"/>
  <c r="E51" i="1"/>
  <c r="U50" i="1"/>
  <c r="T50" i="1"/>
  <c r="S50" i="1"/>
  <c r="R50" i="1"/>
  <c r="Q50" i="1"/>
  <c r="P50" i="1"/>
  <c r="E50" i="1"/>
  <c r="S49" i="1"/>
  <c r="R49" i="1"/>
  <c r="Q49" i="1"/>
  <c r="P49" i="1"/>
  <c r="E49" i="1"/>
  <c r="U49" i="1" s="1"/>
  <c r="U48" i="1"/>
  <c r="S48" i="1"/>
  <c r="R48" i="1"/>
  <c r="Q48" i="1"/>
  <c r="P48" i="1"/>
  <c r="E48" i="1"/>
  <c r="T48" i="1" s="1"/>
  <c r="T47" i="1"/>
  <c r="S47" i="1"/>
  <c r="R47" i="1"/>
  <c r="Q47" i="1"/>
  <c r="P47" i="1"/>
  <c r="E47" i="1"/>
  <c r="U47" i="1" s="1"/>
  <c r="T46" i="1"/>
  <c r="S46" i="1"/>
  <c r="R46" i="1"/>
  <c r="Q46" i="1"/>
  <c r="P46" i="1"/>
  <c r="E46" i="1"/>
  <c r="U46" i="1" s="1"/>
  <c r="U45" i="1"/>
  <c r="S45" i="1"/>
  <c r="R45" i="1"/>
  <c r="Q45" i="1"/>
  <c r="P45" i="1"/>
  <c r="E45" i="1"/>
  <c r="T45" i="1" s="1"/>
  <c r="U44" i="1"/>
  <c r="S44" i="1"/>
  <c r="R44" i="1"/>
  <c r="Q44" i="1"/>
  <c r="P44" i="1"/>
  <c r="E44" i="1"/>
  <c r="T44" i="1" s="1"/>
  <c r="W42" i="1"/>
  <c r="V42" i="1"/>
  <c r="O42" i="1"/>
  <c r="N42" i="1"/>
  <c r="M42" i="1"/>
  <c r="S42" i="1" s="1"/>
  <c r="L42" i="1"/>
  <c r="R42" i="1" s="1"/>
  <c r="K42" i="1"/>
  <c r="J42" i="1"/>
  <c r="I42" i="1"/>
  <c r="H42" i="1"/>
  <c r="G42" i="1"/>
  <c r="F42" i="1"/>
  <c r="C42" i="1"/>
  <c r="B42" i="1"/>
  <c r="E42" i="1" s="1"/>
  <c r="T41" i="1"/>
  <c r="S41" i="1"/>
  <c r="R41" i="1"/>
  <c r="Q41" i="1"/>
  <c r="P41" i="1"/>
  <c r="E41" i="1"/>
  <c r="U41" i="1" s="1"/>
  <c r="U40" i="1"/>
  <c r="S40" i="1"/>
  <c r="R40" i="1"/>
  <c r="Q40" i="1"/>
  <c r="P40" i="1"/>
  <c r="E40" i="1"/>
  <c r="T40" i="1" s="1"/>
  <c r="S39" i="1"/>
  <c r="R39" i="1"/>
  <c r="Q39" i="1"/>
  <c r="P39" i="1"/>
  <c r="E39" i="1"/>
  <c r="U39" i="1" s="1"/>
  <c r="S38" i="1"/>
  <c r="R38" i="1"/>
  <c r="Q38" i="1"/>
  <c r="U38" i="1" s="1"/>
  <c r="P38" i="1"/>
  <c r="T38" i="1" s="1"/>
  <c r="E38" i="1"/>
  <c r="S37" i="1"/>
  <c r="R37" i="1"/>
  <c r="Q37" i="1"/>
  <c r="P37" i="1"/>
  <c r="E37" i="1"/>
  <c r="O35" i="1"/>
  <c r="N35" i="1"/>
  <c r="M35" i="1"/>
  <c r="L35" i="1"/>
  <c r="R35" i="1" s="1"/>
  <c r="K35" i="1"/>
  <c r="J35" i="1"/>
  <c r="I35" i="1"/>
  <c r="Q35" i="1" s="1"/>
  <c r="H35" i="1"/>
  <c r="P35" i="1" s="1"/>
  <c r="G35" i="1"/>
  <c r="F35" i="1"/>
  <c r="C35" i="1"/>
  <c r="E35" i="1" s="1"/>
  <c r="B35" i="1"/>
  <c r="S34" i="1"/>
  <c r="R34" i="1"/>
  <c r="Q34" i="1"/>
  <c r="P34" i="1"/>
  <c r="E34" i="1"/>
  <c r="U34" i="1" s="1"/>
  <c r="V32" i="1"/>
  <c r="O32" i="1"/>
  <c r="N32" i="1"/>
  <c r="M32" i="1"/>
  <c r="L32" i="1"/>
  <c r="K32" i="1"/>
  <c r="J32" i="1"/>
  <c r="I32" i="1"/>
  <c r="H32" i="1"/>
  <c r="G32" i="1"/>
  <c r="F32" i="1"/>
  <c r="C32" i="1"/>
  <c r="E32" i="1" s="1"/>
  <c r="B32" i="1"/>
  <c r="S31" i="1"/>
  <c r="R31" i="1"/>
  <c r="Q31" i="1"/>
  <c r="U31" i="1" s="1"/>
  <c r="P31" i="1"/>
  <c r="T31" i="1" s="1"/>
  <c r="E31" i="1"/>
  <c r="S30" i="1"/>
  <c r="R30" i="1"/>
  <c r="Q30" i="1"/>
  <c r="P30" i="1"/>
  <c r="E30" i="1"/>
  <c r="U30" i="1" s="1"/>
  <c r="T29" i="1"/>
  <c r="S29" i="1"/>
  <c r="R29" i="1"/>
  <c r="Q29" i="1"/>
  <c r="P29" i="1"/>
  <c r="E29" i="1"/>
  <c r="U29" i="1" s="1"/>
  <c r="S28" i="1"/>
  <c r="R28" i="1"/>
  <c r="Q28" i="1"/>
  <c r="P28" i="1"/>
  <c r="E28" i="1"/>
  <c r="T28" i="1" s="1"/>
  <c r="W26" i="1"/>
  <c r="V26" i="1"/>
  <c r="O26" i="1"/>
  <c r="N26" i="1"/>
  <c r="M26" i="1"/>
  <c r="L26" i="1"/>
  <c r="K26" i="1"/>
  <c r="J26" i="1"/>
  <c r="I26" i="1"/>
  <c r="Q26" i="1" s="1"/>
  <c r="H26" i="1"/>
  <c r="G26" i="1"/>
  <c r="F26" i="1"/>
  <c r="C26" i="1"/>
  <c r="B26" i="1"/>
  <c r="E26" i="1" s="1"/>
  <c r="T25" i="1"/>
  <c r="S25" i="1"/>
  <c r="R25" i="1"/>
  <c r="Q25" i="1"/>
  <c r="P25" i="1"/>
  <c r="E25" i="1"/>
  <c r="U25" i="1" s="1"/>
  <c r="S24" i="1"/>
  <c r="R24" i="1"/>
  <c r="Q24" i="1"/>
  <c r="P24" i="1"/>
  <c r="E24" i="1"/>
  <c r="U24" i="1" s="1"/>
  <c r="S23" i="1"/>
  <c r="R23" i="1"/>
  <c r="Q23" i="1"/>
  <c r="P23" i="1"/>
  <c r="E23" i="1"/>
  <c r="T23" i="1" s="1"/>
  <c r="S22" i="1"/>
  <c r="R22" i="1"/>
  <c r="Q22" i="1"/>
  <c r="P22" i="1"/>
  <c r="E22" i="1"/>
  <c r="U22" i="1" s="1"/>
  <c r="U21" i="1"/>
  <c r="T21" i="1"/>
  <c r="S21" i="1"/>
  <c r="R21" i="1"/>
  <c r="Q21" i="1"/>
  <c r="P21" i="1"/>
  <c r="E21" i="1"/>
  <c r="U20" i="1"/>
  <c r="T20" i="1"/>
  <c r="S20" i="1"/>
  <c r="R20" i="1"/>
  <c r="Q20" i="1"/>
  <c r="P20" i="1"/>
  <c r="E20" i="1"/>
  <c r="T19" i="1"/>
  <c r="S19" i="1"/>
  <c r="R19" i="1"/>
  <c r="Q19" i="1"/>
  <c r="P19" i="1"/>
  <c r="E19" i="1"/>
  <c r="U19" i="1" s="1"/>
  <c r="S17" i="1"/>
  <c r="O17" i="1"/>
  <c r="N17" i="1"/>
  <c r="M17" i="1"/>
  <c r="L17" i="1"/>
  <c r="R17" i="1" s="1"/>
  <c r="K17" i="1"/>
  <c r="J17" i="1"/>
  <c r="I17" i="1"/>
  <c r="Q17" i="1" s="1"/>
  <c r="H17" i="1"/>
  <c r="P17" i="1" s="1"/>
  <c r="G17" i="1"/>
  <c r="F17" i="1"/>
  <c r="C17" i="1"/>
  <c r="B17" i="1"/>
  <c r="U16" i="1"/>
  <c r="S16" i="1"/>
  <c r="R16" i="1"/>
  <c r="Q16" i="1"/>
  <c r="P16" i="1"/>
  <c r="E16" i="1"/>
  <c r="T16" i="1" s="1"/>
  <c r="T15" i="1"/>
  <c r="S15" i="1"/>
  <c r="R15" i="1"/>
  <c r="Q15" i="1"/>
  <c r="U15" i="1" s="1"/>
  <c r="P15" i="1"/>
  <c r="E15" i="1"/>
  <c r="S14" i="1"/>
  <c r="R14" i="1"/>
  <c r="Q14" i="1"/>
  <c r="U14" i="1" s="1"/>
  <c r="P14" i="1"/>
  <c r="E14" i="1"/>
  <c r="T14" i="1" s="1"/>
  <c r="S13" i="1"/>
  <c r="R13" i="1"/>
  <c r="Q13" i="1"/>
  <c r="P13" i="1"/>
  <c r="E13" i="1"/>
  <c r="U13" i="1" s="1"/>
  <c r="U12" i="1"/>
  <c r="S12" i="1"/>
  <c r="R12" i="1"/>
  <c r="Q12" i="1"/>
  <c r="P12" i="1"/>
  <c r="E12" i="1"/>
  <c r="T12" i="1" s="1"/>
  <c r="T11" i="1"/>
  <c r="S11" i="1"/>
  <c r="R11" i="1"/>
  <c r="Q11" i="1"/>
  <c r="P11" i="1"/>
  <c r="E11" i="1"/>
  <c r="U11" i="1" s="1"/>
  <c r="U10" i="1"/>
  <c r="S10" i="1"/>
  <c r="R10" i="1"/>
  <c r="Q10" i="1"/>
  <c r="P10" i="1"/>
  <c r="E10" i="1"/>
  <c r="T10" i="1" s="1"/>
  <c r="U9" i="1"/>
  <c r="T9" i="1"/>
  <c r="S9" i="1"/>
  <c r="R9" i="1"/>
  <c r="Q9" i="1"/>
  <c r="P9" i="1"/>
  <c r="E9" i="1"/>
  <c r="U65" i="28" l="1"/>
  <c r="P68" i="28"/>
  <c r="P61" i="28"/>
  <c r="Q61" i="28"/>
  <c r="E55" i="28"/>
  <c r="T44" i="28"/>
  <c r="P42" i="28"/>
  <c r="S32" i="28"/>
  <c r="P32" i="28"/>
  <c r="U28" i="28"/>
  <c r="Q26" i="28"/>
  <c r="S75" i="28"/>
  <c r="E75" i="28"/>
  <c r="S69" i="28"/>
  <c r="R75" i="28"/>
  <c r="R69" i="28"/>
  <c r="Q69" i="28"/>
  <c r="P75" i="28"/>
  <c r="T75" i="28" s="1"/>
  <c r="Q75" i="28"/>
  <c r="U75" i="28" s="1"/>
  <c r="T59" i="28"/>
  <c r="E61" i="28"/>
  <c r="T108" i="28"/>
  <c r="U104" i="28"/>
  <c r="T106" i="28"/>
  <c r="T111" i="28"/>
  <c r="U65" i="27"/>
  <c r="U58" i="27"/>
  <c r="T51" i="27"/>
  <c r="E55" i="27"/>
  <c r="T39" i="27"/>
  <c r="P42" i="27"/>
  <c r="E69" i="27"/>
  <c r="Q32" i="27"/>
  <c r="P26" i="27"/>
  <c r="Q26" i="27"/>
  <c r="P55" i="27"/>
  <c r="Q55" i="27"/>
  <c r="E75" i="27"/>
  <c r="P75" i="27"/>
  <c r="P69" i="27"/>
  <c r="P61" i="27"/>
  <c r="Q69" i="27"/>
  <c r="T111" i="27"/>
  <c r="T105" i="27"/>
  <c r="T103" i="27"/>
  <c r="T110" i="27"/>
  <c r="Q68" i="26"/>
  <c r="E68" i="26"/>
  <c r="P61" i="26"/>
  <c r="P55" i="26"/>
  <c r="Q69" i="26"/>
  <c r="U50" i="26"/>
  <c r="E42" i="26"/>
  <c r="E75" i="26"/>
  <c r="P42" i="26"/>
  <c r="U39" i="26"/>
  <c r="Q42" i="26"/>
  <c r="P32" i="26"/>
  <c r="Q32" i="26"/>
  <c r="S75" i="26"/>
  <c r="P26" i="26"/>
  <c r="Q55" i="26"/>
  <c r="E55" i="26"/>
  <c r="T49" i="26"/>
  <c r="S69" i="26"/>
  <c r="Q61" i="26"/>
  <c r="R75" i="26"/>
  <c r="T60" i="26"/>
  <c r="R69" i="26"/>
  <c r="T59" i="26"/>
  <c r="P75" i="26"/>
  <c r="E61" i="26"/>
  <c r="U61" i="26" s="1"/>
  <c r="P69" i="26"/>
  <c r="Q75" i="26"/>
  <c r="U75" i="26" s="1"/>
  <c r="T99" i="26"/>
  <c r="T110" i="26"/>
  <c r="T108" i="26"/>
  <c r="T102" i="26"/>
  <c r="P68" i="25"/>
  <c r="Q61" i="25"/>
  <c r="E69" i="25"/>
  <c r="T50" i="25"/>
  <c r="P55" i="25"/>
  <c r="E55" i="25"/>
  <c r="E42" i="25"/>
  <c r="S42" i="25"/>
  <c r="R69" i="25"/>
  <c r="E32" i="25"/>
  <c r="T29" i="25"/>
  <c r="S75" i="25"/>
  <c r="S26" i="25"/>
  <c r="E75" i="25"/>
  <c r="Q55" i="25"/>
  <c r="Q75" i="25"/>
  <c r="P69" i="25"/>
  <c r="T69" i="25" s="1"/>
  <c r="Q69" i="25"/>
  <c r="T104" i="25"/>
  <c r="T102" i="25"/>
  <c r="Q75" i="24"/>
  <c r="R75" i="24"/>
  <c r="U64" i="24"/>
  <c r="Q68" i="24"/>
  <c r="R69" i="24"/>
  <c r="E61" i="24"/>
  <c r="T44" i="24"/>
  <c r="E69" i="24"/>
  <c r="E42" i="24"/>
  <c r="R42" i="24"/>
  <c r="P42" i="24"/>
  <c r="T28" i="24"/>
  <c r="P32" i="24"/>
  <c r="Q69" i="24"/>
  <c r="E55" i="24"/>
  <c r="P55" i="24"/>
  <c r="U59" i="24"/>
  <c r="Q61" i="24"/>
  <c r="P69" i="24"/>
  <c r="T69" i="24" s="1"/>
  <c r="P75" i="24"/>
  <c r="T101" i="24"/>
  <c r="T110" i="24"/>
  <c r="T112" i="24"/>
  <c r="T99" i="24"/>
  <c r="T64" i="23"/>
  <c r="Q68" i="23"/>
  <c r="R69" i="23"/>
  <c r="E61" i="23"/>
  <c r="P61" i="23"/>
  <c r="Q61" i="23"/>
  <c r="T52" i="23"/>
  <c r="T44" i="23"/>
  <c r="E55" i="23"/>
  <c r="U39" i="23"/>
  <c r="P42" i="23"/>
  <c r="Q32" i="23"/>
  <c r="S32" i="23"/>
  <c r="T25" i="23"/>
  <c r="Q55" i="23"/>
  <c r="S69" i="23"/>
  <c r="P69" i="23"/>
  <c r="S75" i="23"/>
  <c r="Q69" i="23"/>
  <c r="P75" i="23"/>
  <c r="Q75" i="23"/>
  <c r="U104" i="23"/>
  <c r="P68" i="22"/>
  <c r="Q68" i="22"/>
  <c r="E61" i="22"/>
  <c r="U50" i="22"/>
  <c r="T48" i="22"/>
  <c r="T47" i="22"/>
  <c r="S42" i="22"/>
  <c r="U39" i="22"/>
  <c r="P42" i="22"/>
  <c r="Q42" i="22"/>
  <c r="Q69" i="22"/>
  <c r="P32" i="22"/>
  <c r="Q32" i="22"/>
  <c r="U24" i="22"/>
  <c r="S75" i="22"/>
  <c r="P26" i="22"/>
  <c r="Q26" i="22"/>
  <c r="T25" i="22"/>
  <c r="U49" i="22"/>
  <c r="R75" i="22"/>
  <c r="E75" i="22"/>
  <c r="P55" i="22"/>
  <c r="S69" i="22"/>
  <c r="E55" i="22"/>
  <c r="E69" i="22"/>
  <c r="P75" i="22"/>
  <c r="T75" i="22" s="1"/>
  <c r="R69" i="22"/>
  <c r="Q75" i="22"/>
  <c r="U75" i="22" s="1"/>
  <c r="P61" i="22"/>
  <c r="P69" i="22"/>
  <c r="E97" i="22"/>
  <c r="U97" i="22" s="1"/>
  <c r="T98" i="22"/>
  <c r="T112" i="22"/>
  <c r="U98" i="22"/>
  <c r="E82" i="22"/>
  <c r="Q68" i="21"/>
  <c r="T57" i="21"/>
  <c r="Q55" i="21"/>
  <c r="R75" i="21"/>
  <c r="T52" i="21"/>
  <c r="S42" i="21"/>
  <c r="P42" i="21"/>
  <c r="Q42" i="21"/>
  <c r="R42" i="21"/>
  <c r="E32" i="21"/>
  <c r="Q69" i="21"/>
  <c r="P26" i="21"/>
  <c r="Q26" i="21"/>
  <c r="R55" i="21"/>
  <c r="E69" i="21"/>
  <c r="S69" i="21"/>
  <c r="E75" i="21"/>
  <c r="P75" i="21"/>
  <c r="T75" i="21" s="1"/>
  <c r="E61" i="21"/>
  <c r="Q75" i="21"/>
  <c r="P61" i="21"/>
  <c r="U104" i="21"/>
  <c r="T111" i="21"/>
  <c r="T109" i="21"/>
  <c r="T107" i="21"/>
  <c r="P68" i="20"/>
  <c r="Q68" i="20"/>
  <c r="U58" i="20"/>
  <c r="T48" i="20"/>
  <c r="R55" i="20"/>
  <c r="P42" i="20"/>
  <c r="Q42" i="20"/>
  <c r="E42" i="20"/>
  <c r="P69" i="20"/>
  <c r="P32" i="20"/>
  <c r="U28" i="20"/>
  <c r="Q32" i="20"/>
  <c r="E26" i="20"/>
  <c r="U24" i="20"/>
  <c r="Q26" i="20"/>
  <c r="T25" i="20"/>
  <c r="S75" i="20"/>
  <c r="Q75" i="20"/>
  <c r="S55" i="20"/>
  <c r="E69" i="20"/>
  <c r="P55" i="20"/>
  <c r="S69" i="20"/>
  <c r="Q55" i="20"/>
  <c r="Q69" i="20"/>
  <c r="P75" i="20"/>
  <c r="T75" i="20" s="1"/>
  <c r="E61" i="20"/>
  <c r="T59" i="20"/>
  <c r="P61" i="20"/>
  <c r="Q61" i="20"/>
  <c r="R69" i="20"/>
  <c r="R75" i="20"/>
  <c r="E75" i="20"/>
  <c r="T112" i="20"/>
  <c r="T98" i="20"/>
  <c r="T100" i="20"/>
  <c r="P68" i="19"/>
  <c r="U64" i="19"/>
  <c r="Q68" i="19"/>
  <c r="E61" i="19"/>
  <c r="U57" i="19"/>
  <c r="T51" i="19"/>
  <c r="E55" i="19"/>
  <c r="Q55" i="19"/>
  <c r="Q32" i="19"/>
  <c r="E32" i="19"/>
  <c r="E75" i="19"/>
  <c r="P26" i="19"/>
  <c r="Q26" i="19"/>
  <c r="T25" i="19"/>
  <c r="R69" i="19"/>
  <c r="E26" i="19"/>
  <c r="Q69" i="19"/>
  <c r="R75" i="19"/>
  <c r="P55" i="19"/>
  <c r="P75" i="19"/>
  <c r="T75" i="19" s="1"/>
  <c r="E69" i="19"/>
  <c r="S69" i="19"/>
  <c r="Q75" i="19"/>
  <c r="U75" i="19" s="1"/>
  <c r="U59" i="19"/>
  <c r="P61" i="19"/>
  <c r="Q61" i="19"/>
  <c r="P69" i="19"/>
  <c r="T69" i="19" s="1"/>
  <c r="U104" i="19"/>
  <c r="U111" i="19"/>
  <c r="U109" i="19"/>
  <c r="P68" i="18"/>
  <c r="P61" i="18"/>
  <c r="T50" i="18"/>
  <c r="Q42" i="18"/>
  <c r="R42" i="18"/>
  <c r="S42" i="18"/>
  <c r="P32" i="18"/>
  <c r="P26" i="18"/>
  <c r="Q26" i="18"/>
  <c r="E75" i="18"/>
  <c r="S75" i="18"/>
  <c r="Q55" i="18"/>
  <c r="E55" i="18"/>
  <c r="T49" i="18"/>
  <c r="R75" i="18"/>
  <c r="Q69" i="18"/>
  <c r="P75" i="18"/>
  <c r="T60" i="18"/>
  <c r="E61" i="18"/>
  <c r="E69" i="18"/>
  <c r="S69" i="18"/>
  <c r="U106" i="18"/>
  <c r="E61" i="17"/>
  <c r="E55" i="17"/>
  <c r="T52" i="17"/>
  <c r="R55" i="17"/>
  <c r="Q42" i="17"/>
  <c r="S32" i="17"/>
  <c r="R75" i="17"/>
  <c r="Q32" i="17"/>
  <c r="T25" i="17"/>
  <c r="S69" i="17"/>
  <c r="E75" i="17"/>
  <c r="E69" i="17"/>
  <c r="T49" i="17"/>
  <c r="S55" i="17"/>
  <c r="R69" i="17"/>
  <c r="P55" i="17"/>
  <c r="T55" i="17" s="1"/>
  <c r="P75" i="17"/>
  <c r="T75" i="17" s="1"/>
  <c r="P69" i="17"/>
  <c r="T69" i="17" s="1"/>
  <c r="P61" i="17"/>
  <c r="Q61" i="17"/>
  <c r="U105" i="17"/>
  <c r="U103" i="17"/>
  <c r="U111" i="17"/>
  <c r="T63" i="16"/>
  <c r="Q68" i="16"/>
  <c r="U52" i="16"/>
  <c r="T51" i="16"/>
  <c r="E55" i="16"/>
  <c r="U44" i="16"/>
  <c r="T39" i="16"/>
  <c r="P42" i="16"/>
  <c r="U29" i="16"/>
  <c r="S75" i="16"/>
  <c r="Q69" i="16"/>
  <c r="P26" i="16"/>
  <c r="R69" i="16"/>
  <c r="P55" i="16"/>
  <c r="Q55" i="16"/>
  <c r="E69" i="16"/>
  <c r="S69" i="16"/>
  <c r="P69" i="16"/>
  <c r="T69" i="16" s="1"/>
  <c r="P75" i="16"/>
  <c r="T75" i="16" s="1"/>
  <c r="Q75" i="16"/>
  <c r="U75" i="16" s="1"/>
  <c r="Q61" i="16"/>
  <c r="R75" i="16"/>
  <c r="U103" i="16"/>
  <c r="T105" i="16"/>
  <c r="T107" i="16"/>
  <c r="E82" i="16"/>
  <c r="E68" i="15"/>
  <c r="T65" i="15"/>
  <c r="P68" i="15"/>
  <c r="Q68" i="15"/>
  <c r="U64" i="15"/>
  <c r="P61" i="15"/>
  <c r="U57" i="15"/>
  <c r="P55" i="15"/>
  <c r="T51" i="15"/>
  <c r="R55" i="15"/>
  <c r="U50" i="15"/>
  <c r="T48" i="15"/>
  <c r="E42" i="15"/>
  <c r="P42" i="15"/>
  <c r="Q42" i="15"/>
  <c r="P32" i="15"/>
  <c r="Q32" i="15"/>
  <c r="T28" i="15"/>
  <c r="R32" i="15"/>
  <c r="P26" i="15"/>
  <c r="Q26" i="15"/>
  <c r="T25" i="15"/>
  <c r="E75" i="15"/>
  <c r="T24" i="15"/>
  <c r="R69" i="15"/>
  <c r="S69" i="15"/>
  <c r="Q61" i="15"/>
  <c r="Q75" i="15"/>
  <c r="U75" i="15" s="1"/>
  <c r="P69" i="15"/>
  <c r="S75" i="15"/>
  <c r="Q69" i="15"/>
  <c r="R75" i="15"/>
  <c r="P68" i="14"/>
  <c r="Q68" i="14"/>
  <c r="T65" i="14"/>
  <c r="E55" i="14"/>
  <c r="E42" i="14"/>
  <c r="S42" i="14"/>
  <c r="P42" i="14"/>
  <c r="T29" i="14"/>
  <c r="P32" i="14"/>
  <c r="T28" i="14"/>
  <c r="P26" i="14"/>
  <c r="E75" i="14"/>
  <c r="P55" i="14"/>
  <c r="Q55" i="14"/>
  <c r="R69" i="14"/>
  <c r="S69" i="14"/>
  <c r="P61" i="14"/>
  <c r="P69" i="14"/>
  <c r="R75" i="14"/>
  <c r="Q61" i="14"/>
  <c r="Q69" i="14"/>
  <c r="U69" i="14" s="1"/>
  <c r="P75" i="14"/>
  <c r="T75" i="14" s="1"/>
  <c r="Q75" i="14"/>
  <c r="U112" i="14"/>
  <c r="U110" i="14"/>
  <c r="T106" i="14"/>
  <c r="T104" i="14"/>
  <c r="T102" i="14"/>
  <c r="P68" i="13"/>
  <c r="Q68" i="13"/>
  <c r="E61" i="13"/>
  <c r="U51" i="13"/>
  <c r="S75" i="13"/>
  <c r="E55" i="13"/>
  <c r="P42" i="13"/>
  <c r="E42" i="13"/>
  <c r="E69" i="13"/>
  <c r="E32" i="13"/>
  <c r="U25" i="13"/>
  <c r="P69" i="13"/>
  <c r="Q55" i="13"/>
  <c r="T49" i="13"/>
  <c r="R75" i="13"/>
  <c r="Q75" i="13"/>
  <c r="E75" i="13"/>
  <c r="T109" i="13"/>
  <c r="S97" i="13"/>
  <c r="U105" i="13"/>
  <c r="T64" i="12"/>
  <c r="P68" i="12"/>
  <c r="P61" i="12"/>
  <c r="P55" i="12"/>
  <c r="T55" i="12" s="1"/>
  <c r="T52" i="12"/>
  <c r="T48" i="12"/>
  <c r="R75" i="12"/>
  <c r="S55" i="12"/>
  <c r="P32" i="12"/>
  <c r="Q32" i="12"/>
  <c r="P26" i="12"/>
  <c r="U24" i="12"/>
  <c r="E75" i="12"/>
  <c r="Q61" i="12"/>
  <c r="S75" i="12"/>
  <c r="E69" i="12"/>
  <c r="P75" i="12"/>
  <c r="S69" i="12"/>
  <c r="Q75" i="12"/>
  <c r="U75" i="12" s="1"/>
  <c r="S97" i="12"/>
  <c r="U105" i="12"/>
  <c r="U103" i="12"/>
  <c r="P68" i="11"/>
  <c r="T64" i="11"/>
  <c r="T57" i="11"/>
  <c r="R69" i="11"/>
  <c r="U58" i="11"/>
  <c r="U50" i="11"/>
  <c r="U47" i="11"/>
  <c r="E55" i="11"/>
  <c r="P55" i="11"/>
  <c r="E42" i="11"/>
  <c r="U39" i="11"/>
  <c r="P42" i="11"/>
  <c r="Q42" i="11"/>
  <c r="Q32" i="11"/>
  <c r="E32" i="11"/>
  <c r="T29" i="11"/>
  <c r="U28" i="11"/>
  <c r="P32" i="11"/>
  <c r="Q26" i="11"/>
  <c r="U25" i="11"/>
  <c r="E69" i="11"/>
  <c r="E75" i="11"/>
  <c r="T24" i="11"/>
  <c r="Q55" i="11"/>
  <c r="R75" i="11"/>
  <c r="P69" i="11"/>
  <c r="T69" i="11" s="1"/>
  <c r="Q69" i="11"/>
  <c r="T59" i="11"/>
  <c r="P75" i="11"/>
  <c r="T75" i="11" s="1"/>
  <c r="P61" i="11"/>
  <c r="Q75" i="11"/>
  <c r="T108" i="11"/>
  <c r="T110" i="11"/>
  <c r="T112" i="11"/>
  <c r="P68" i="10"/>
  <c r="T64" i="10"/>
  <c r="T52" i="10"/>
  <c r="E55" i="10"/>
  <c r="Q42" i="10"/>
  <c r="S75" i="10"/>
  <c r="U28" i="10"/>
  <c r="P32" i="10"/>
  <c r="Q32" i="10"/>
  <c r="P26" i="10"/>
  <c r="U25" i="10"/>
  <c r="S26" i="10"/>
  <c r="E69" i="10"/>
  <c r="R69" i="10"/>
  <c r="U49" i="10"/>
  <c r="P55" i="10"/>
  <c r="P69" i="10"/>
  <c r="T69" i="10" s="1"/>
  <c r="E75" i="10"/>
  <c r="R75" i="10"/>
  <c r="P75" i="10"/>
  <c r="U60" i="10"/>
  <c r="S69" i="10"/>
  <c r="R97" i="10"/>
  <c r="T102" i="10"/>
  <c r="T100" i="10"/>
  <c r="T105" i="10"/>
  <c r="T107" i="10"/>
  <c r="T109" i="10"/>
  <c r="T64" i="9"/>
  <c r="T65" i="9"/>
  <c r="P68" i="9"/>
  <c r="T58" i="9"/>
  <c r="U57" i="9"/>
  <c r="T47" i="9"/>
  <c r="E55" i="9"/>
  <c r="T39" i="9"/>
  <c r="P42" i="9"/>
  <c r="U29" i="9"/>
  <c r="E26" i="9"/>
  <c r="Q26" i="9"/>
  <c r="P75" i="9"/>
  <c r="T75" i="9" s="1"/>
  <c r="P55" i="9"/>
  <c r="E69" i="9"/>
  <c r="Q55" i="9"/>
  <c r="Q75" i="9"/>
  <c r="P69" i="9"/>
  <c r="T69" i="9" s="1"/>
  <c r="Q69" i="9"/>
  <c r="U69" i="9" s="1"/>
  <c r="E75" i="9"/>
  <c r="U102" i="9"/>
  <c r="T99" i="9"/>
  <c r="T101" i="9"/>
  <c r="S75" i="8"/>
  <c r="P68" i="8"/>
  <c r="U63" i="8"/>
  <c r="T50" i="8"/>
  <c r="T47" i="8"/>
  <c r="U44" i="8"/>
  <c r="E42" i="8"/>
  <c r="T39" i="8"/>
  <c r="P42" i="8"/>
  <c r="Q32" i="8"/>
  <c r="T29" i="8"/>
  <c r="Q69" i="8"/>
  <c r="U69" i="8" s="1"/>
  <c r="U24" i="8"/>
  <c r="P75" i="8"/>
  <c r="T75" i="8" s="1"/>
  <c r="P55" i="8"/>
  <c r="R69" i="8"/>
  <c r="E69" i="8"/>
  <c r="S69" i="8"/>
  <c r="Q75" i="8"/>
  <c r="U75" i="8" s="1"/>
  <c r="Q61" i="8"/>
  <c r="P69" i="8"/>
  <c r="T69" i="8" s="1"/>
  <c r="T107" i="8"/>
  <c r="T104" i="8"/>
  <c r="T106" i="8"/>
  <c r="T65" i="7"/>
  <c r="T64" i="7"/>
  <c r="P68" i="7"/>
  <c r="Q68" i="7"/>
  <c r="Q61" i="7"/>
  <c r="T51" i="7"/>
  <c r="U50" i="7"/>
  <c r="S69" i="7"/>
  <c r="Q55" i="7"/>
  <c r="E55" i="7"/>
  <c r="E75" i="7"/>
  <c r="U39" i="7"/>
  <c r="P42" i="7"/>
  <c r="Q42" i="7"/>
  <c r="E32" i="7"/>
  <c r="Q69" i="7"/>
  <c r="U29" i="7"/>
  <c r="P32" i="7"/>
  <c r="T28" i="7"/>
  <c r="Q32" i="7"/>
  <c r="U32" i="7" s="1"/>
  <c r="P69" i="7"/>
  <c r="T69" i="7" s="1"/>
  <c r="S75" i="7"/>
  <c r="P26" i="7"/>
  <c r="Q26" i="7"/>
  <c r="P75" i="7"/>
  <c r="T75" i="7" s="1"/>
  <c r="E69" i="7"/>
  <c r="R69" i="7"/>
  <c r="P61" i="7"/>
  <c r="T103" i="7"/>
  <c r="U105" i="7"/>
  <c r="U112" i="7"/>
  <c r="P68" i="6"/>
  <c r="U64" i="6"/>
  <c r="Q68" i="6"/>
  <c r="E61" i="6"/>
  <c r="Q61" i="6"/>
  <c r="T51" i="6"/>
  <c r="U50" i="6"/>
  <c r="U44" i="6"/>
  <c r="R42" i="6"/>
  <c r="Q69" i="6"/>
  <c r="U39" i="6"/>
  <c r="P42" i="6"/>
  <c r="Q42" i="6"/>
  <c r="P32" i="6"/>
  <c r="S26" i="6"/>
  <c r="Q26" i="6"/>
  <c r="Q75" i="6"/>
  <c r="U75" i="6" s="1"/>
  <c r="P55" i="6"/>
  <c r="Q55" i="6"/>
  <c r="E69" i="6"/>
  <c r="R69" i="6"/>
  <c r="T49" i="6"/>
  <c r="E55" i="6"/>
  <c r="S69" i="6"/>
  <c r="T60" i="6"/>
  <c r="R75" i="6"/>
  <c r="P69" i="6"/>
  <c r="E75" i="6"/>
  <c r="S75" i="6"/>
  <c r="T99" i="6"/>
  <c r="R97" i="6"/>
  <c r="T100" i="6"/>
  <c r="P68" i="5"/>
  <c r="Q68" i="5"/>
  <c r="T63" i="5"/>
  <c r="T51" i="5"/>
  <c r="S75" i="5"/>
  <c r="Q55" i="5"/>
  <c r="T47" i="5"/>
  <c r="R42" i="5"/>
  <c r="U39" i="5"/>
  <c r="P42" i="5"/>
  <c r="Q42" i="5"/>
  <c r="P32" i="5"/>
  <c r="P26" i="5"/>
  <c r="Q26" i="5"/>
  <c r="P55" i="5"/>
  <c r="R69" i="5"/>
  <c r="E55" i="5"/>
  <c r="T49" i="5"/>
  <c r="Q69" i="5"/>
  <c r="U69" i="5" s="1"/>
  <c r="E75" i="5"/>
  <c r="R75" i="5"/>
  <c r="E61" i="5"/>
  <c r="E69" i="5"/>
  <c r="S69" i="5"/>
  <c r="U59" i="5"/>
  <c r="P75" i="5"/>
  <c r="T75" i="5" s="1"/>
  <c r="P61" i="5"/>
  <c r="Q75" i="5"/>
  <c r="U75" i="5" s="1"/>
  <c r="Q61" i="5"/>
  <c r="P69" i="5"/>
  <c r="T69" i="5" s="1"/>
  <c r="L114" i="5"/>
  <c r="R114" i="5" s="1"/>
  <c r="T112" i="5"/>
  <c r="T106" i="5"/>
  <c r="T108" i="5"/>
  <c r="T104" i="5"/>
  <c r="E82" i="5"/>
  <c r="T65" i="4"/>
  <c r="P68" i="4"/>
  <c r="E69" i="4"/>
  <c r="Q55" i="4"/>
  <c r="Q69" i="4"/>
  <c r="U44" i="4"/>
  <c r="R42" i="4"/>
  <c r="E42" i="4"/>
  <c r="S42" i="4"/>
  <c r="U39" i="4"/>
  <c r="Q42" i="4"/>
  <c r="U29" i="4"/>
  <c r="P32" i="4"/>
  <c r="T28" i="4"/>
  <c r="Q32" i="4"/>
  <c r="S75" i="4"/>
  <c r="P26" i="4"/>
  <c r="P55" i="4"/>
  <c r="Q75" i="4"/>
  <c r="U75" i="4" s="1"/>
  <c r="E75" i="4"/>
  <c r="T49" i="4"/>
  <c r="S69" i="4"/>
  <c r="P61" i="4"/>
  <c r="R75" i="4"/>
  <c r="Q61" i="4"/>
  <c r="P75" i="4"/>
  <c r="T75" i="4" s="1"/>
  <c r="U103" i="4"/>
  <c r="T108" i="4"/>
  <c r="T100" i="4"/>
  <c r="T102" i="4"/>
  <c r="E82" i="4"/>
  <c r="P68" i="3"/>
  <c r="Q68" i="3"/>
  <c r="T64" i="3"/>
  <c r="Q61" i="3"/>
  <c r="T44" i="3"/>
  <c r="E75" i="3"/>
  <c r="T39" i="3"/>
  <c r="Q42" i="3"/>
  <c r="R75" i="3"/>
  <c r="E32" i="3"/>
  <c r="P32" i="3"/>
  <c r="E26" i="3"/>
  <c r="Q69" i="3"/>
  <c r="U69" i="3" s="1"/>
  <c r="Q55" i="3"/>
  <c r="R69" i="3"/>
  <c r="T49" i="3"/>
  <c r="S69" i="3"/>
  <c r="E55" i="3"/>
  <c r="T60" i="3"/>
  <c r="E69" i="3"/>
  <c r="S75" i="3"/>
  <c r="P75" i="3"/>
  <c r="T75" i="3" s="1"/>
  <c r="Q75" i="3"/>
  <c r="U75" i="3" s="1"/>
  <c r="R97" i="3"/>
  <c r="T65" i="2"/>
  <c r="P68" i="2"/>
  <c r="E55" i="2"/>
  <c r="Q42" i="2"/>
  <c r="Q32" i="2"/>
  <c r="U29" i="2"/>
  <c r="P32" i="2"/>
  <c r="E75" i="2"/>
  <c r="P26" i="2"/>
  <c r="R69" i="2"/>
  <c r="T24" i="2"/>
  <c r="P55" i="2"/>
  <c r="S69" i="2"/>
  <c r="S75" i="2"/>
  <c r="P69" i="2"/>
  <c r="T69" i="2" s="1"/>
  <c r="R75" i="2"/>
  <c r="P75" i="2"/>
  <c r="T75" i="2" s="1"/>
  <c r="P61" i="2"/>
  <c r="E69" i="2"/>
  <c r="T99" i="2"/>
  <c r="E82" i="2"/>
  <c r="Q68" i="1"/>
  <c r="U64" i="1"/>
  <c r="R69" i="1"/>
  <c r="E61" i="1"/>
  <c r="R75" i="1"/>
  <c r="R55" i="1"/>
  <c r="Q55" i="1"/>
  <c r="S69" i="1"/>
  <c r="E55" i="1"/>
  <c r="S55" i="1"/>
  <c r="Q42" i="1"/>
  <c r="T39" i="1"/>
  <c r="P42" i="1"/>
  <c r="S32" i="1"/>
  <c r="R32" i="1"/>
  <c r="S75" i="1"/>
  <c r="P32" i="1"/>
  <c r="Q32" i="1"/>
  <c r="U32" i="1" s="1"/>
  <c r="P26" i="1"/>
  <c r="T24" i="1"/>
  <c r="R26" i="1"/>
  <c r="S26" i="1"/>
  <c r="E69" i="1"/>
  <c r="Q61" i="1"/>
  <c r="P69" i="1"/>
  <c r="T69" i="1" s="1"/>
  <c r="Q75" i="1"/>
  <c r="U75" i="1" s="1"/>
  <c r="T60" i="1"/>
  <c r="Q69" i="1"/>
  <c r="U69" i="1" s="1"/>
  <c r="E75" i="1"/>
  <c r="U99" i="1"/>
  <c r="T101" i="1"/>
  <c r="U109" i="1"/>
  <c r="E82" i="1"/>
  <c r="U35" i="2"/>
  <c r="T35" i="2"/>
  <c r="U61" i="1"/>
  <c r="T61" i="1"/>
  <c r="T26" i="3"/>
  <c r="U35" i="1"/>
  <c r="T35" i="1"/>
  <c r="T26" i="4"/>
  <c r="U32" i="2"/>
  <c r="T32" i="2"/>
  <c r="U61" i="2"/>
  <c r="T61" i="2"/>
  <c r="U67" i="3"/>
  <c r="T67" i="3"/>
  <c r="T35" i="4"/>
  <c r="U26" i="2"/>
  <c r="T26" i="2"/>
  <c r="Q26" i="3"/>
  <c r="U26" i="3" s="1"/>
  <c r="U14" i="4"/>
  <c r="T14" i="4"/>
  <c r="U30" i="4"/>
  <c r="T30" i="4"/>
  <c r="U34" i="4"/>
  <c r="T34" i="4"/>
  <c r="R69" i="4"/>
  <c r="T93" i="4"/>
  <c r="U93" i="4"/>
  <c r="U32" i="5"/>
  <c r="T32" i="5"/>
  <c r="U61" i="5"/>
  <c r="T61" i="5"/>
  <c r="T32" i="1"/>
  <c r="U28" i="1"/>
  <c r="S35" i="1"/>
  <c r="U87" i="1"/>
  <c r="E87" i="1"/>
  <c r="E115" i="1" s="1"/>
  <c r="U115" i="1" s="1"/>
  <c r="T87" i="1"/>
  <c r="U88" i="1"/>
  <c r="U17" i="2"/>
  <c r="T17" i="2"/>
  <c r="U39" i="2"/>
  <c r="T44" i="2"/>
  <c r="U51" i="2"/>
  <c r="T51" i="2"/>
  <c r="T64" i="2"/>
  <c r="Q69" i="2"/>
  <c r="U69" i="2" s="1"/>
  <c r="S17" i="3"/>
  <c r="U28" i="3"/>
  <c r="T28" i="3"/>
  <c r="U32" i="3"/>
  <c r="T32" i="3"/>
  <c r="P42" i="3"/>
  <c r="U47" i="3"/>
  <c r="T47" i="3"/>
  <c r="U54" i="3"/>
  <c r="T61" i="3"/>
  <c r="U61" i="3"/>
  <c r="P87" i="3"/>
  <c r="Q26" i="4"/>
  <c r="U26" i="4" s="1"/>
  <c r="U52" i="4"/>
  <c r="T54" i="4"/>
  <c r="U54" i="4"/>
  <c r="U64" i="4"/>
  <c r="T66" i="4"/>
  <c r="U66" i="4"/>
  <c r="Q68" i="4"/>
  <c r="U40" i="2"/>
  <c r="T40" i="2"/>
  <c r="Q75" i="2"/>
  <c r="U75" i="2" s="1"/>
  <c r="U74" i="3"/>
  <c r="T74" i="3"/>
  <c r="U73" i="3"/>
  <c r="T73" i="3"/>
  <c r="Q115" i="3"/>
  <c r="Q114" i="3"/>
  <c r="T46" i="4"/>
  <c r="U46" i="4"/>
  <c r="T24" i="5"/>
  <c r="U24" i="5"/>
  <c r="U32" i="6"/>
  <c r="T32" i="6"/>
  <c r="T61" i="7"/>
  <c r="U61" i="7"/>
  <c r="U61" i="8"/>
  <c r="T61" i="8"/>
  <c r="U42" i="1"/>
  <c r="T42" i="1"/>
  <c r="T13" i="5"/>
  <c r="U13" i="5"/>
  <c r="E17" i="1"/>
  <c r="U92" i="1"/>
  <c r="T92" i="1"/>
  <c r="E17" i="2"/>
  <c r="U22" i="2"/>
  <c r="T52" i="2"/>
  <c r="T58" i="2"/>
  <c r="U94" i="2"/>
  <c r="T94" i="2"/>
  <c r="U59" i="3"/>
  <c r="T59" i="3"/>
  <c r="R87" i="3"/>
  <c r="Q35" i="4"/>
  <c r="U35" i="4" s="1"/>
  <c r="T57" i="4"/>
  <c r="U57" i="4"/>
  <c r="R87" i="4"/>
  <c r="T32" i="7"/>
  <c r="U23" i="1"/>
  <c r="P55" i="1"/>
  <c r="T55" i="1" s="1"/>
  <c r="P68" i="1"/>
  <c r="R87" i="1"/>
  <c r="U11" i="2"/>
  <c r="U23" i="2"/>
  <c r="T23" i="2"/>
  <c r="T34" i="2"/>
  <c r="T41" i="2"/>
  <c r="T67" i="2"/>
  <c r="T91" i="2"/>
  <c r="U13" i="3"/>
  <c r="P17" i="3"/>
  <c r="T17" i="3" s="1"/>
  <c r="U24" i="3"/>
  <c r="U41" i="3"/>
  <c r="U95" i="3"/>
  <c r="T95" i="3"/>
  <c r="U32" i="4"/>
  <c r="T32" i="4"/>
  <c r="P42" i="4"/>
  <c r="P69" i="4"/>
  <c r="T69" i="4" s="1"/>
  <c r="U26" i="7"/>
  <c r="T26" i="7"/>
  <c r="U35" i="7"/>
  <c r="T35" i="7"/>
  <c r="U26" i="1"/>
  <c r="T26" i="1"/>
  <c r="T37" i="1"/>
  <c r="U55" i="1"/>
  <c r="T49" i="1"/>
  <c r="T57" i="1"/>
  <c r="P61" i="1"/>
  <c r="T72" i="1"/>
  <c r="P75" i="1"/>
  <c r="T75" i="1" s="1"/>
  <c r="T89" i="1"/>
  <c r="T47" i="2"/>
  <c r="U17" i="1"/>
  <c r="T17" i="1"/>
  <c r="T13" i="1"/>
  <c r="T22" i="1"/>
  <c r="T30" i="1"/>
  <c r="T34" i="1"/>
  <c r="U37" i="1"/>
  <c r="T54" i="1"/>
  <c r="E73" i="1"/>
  <c r="S87" i="1"/>
  <c r="T93" i="1"/>
  <c r="U12" i="2"/>
  <c r="T12" i="2"/>
  <c r="T20" i="2"/>
  <c r="T31" i="2"/>
  <c r="E68" i="2"/>
  <c r="P87" i="2"/>
  <c r="T95" i="2"/>
  <c r="U14" i="3"/>
  <c r="T14" i="3"/>
  <c r="U25" i="3"/>
  <c r="T25" i="3"/>
  <c r="E42" i="3"/>
  <c r="U57" i="3"/>
  <c r="P73" i="3"/>
  <c r="U15" i="4"/>
  <c r="T15" i="4"/>
  <c r="U24" i="4"/>
  <c r="U31" i="4"/>
  <c r="T31" i="4"/>
  <c r="U35" i="5"/>
  <c r="T35" i="5"/>
  <c r="U68" i="2"/>
  <c r="T68" i="2"/>
  <c r="U63" i="2"/>
  <c r="T63" i="2"/>
  <c r="U94" i="3"/>
  <c r="T94" i="3"/>
  <c r="U73" i="4"/>
  <c r="T73" i="4"/>
  <c r="U74" i="4"/>
  <c r="T74" i="4"/>
  <c r="T71" i="4"/>
  <c r="U42" i="2"/>
  <c r="T42" i="2"/>
  <c r="R42" i="2"/>
  <c r="Q55" i="2"/>
  <c r="Q61" i="2"/>
  <c r="Q87" i="2"/>
  <c r="Q115" i="2" s="1"/>
  <c r="Q32" i="3"/>
  <c r="U35" i="3"/>
  <c r="T35" i="3"/>
  <c r="U48" i="3"/>
  <c r="T48" i="3"/>
  <c r="P55" i="3"/>
  <c r="U58" i="3"/>
  <c r="T58" i="3"/>
  <c r="P69" i="3"/>
  <c r="T69" i="3" s="1"/>
  <c r="U93" i="3"/>
  <c r="P17" i="4"/>
  <c r="T17" i="4" s="1"/>
  <c r="U25" i="4"/>
  <c r="T25" i="4"/>
  <c r="R35" i="4"/>
  <c r="E55" i="4"/>
  <c r="U26" i="5"/>
  <c r="T26" i="5"/>
  <c r="S26" i="5"/>
  <c r="U35" i="6"/>
  <c r="T35" i="6"/>
  <c r="U42" i="4"/>
  <c r="T42" i="4"/>
  <c r="U61" i="4"/>
  <c r="T61" i="4"/>
  <c r="P87" i="4"/>
  <c r="P115" i="4" s="1"/>
  <c r="U41" i="5"/>
  <c r="U44" i="5"/>
  <c r="U52" i="5"/>
  <c r="U64" i="5"/>
  <c r="U74" i="5"/>
  <c r="U73" i="5"/>
  <c r="T74" i="5"/>
  <c r="T73" i="5"/>
  <c r="P87" i="5"/>
  <c r="U93" i="5"/>
  <c r="U13" i="6"/>
  <c r="U24" i="6"/>
  <c r="U41" i="6"/>
  <c r="U46" i="6"/>
  <c r="U54" i="6"/>
  <c r="U57" i="6"/>
  <c r="U61" i="6"/>
  <c r="T61" i="6"/>
  <c r="U66" i="6"/>
  <c r="U15" i="7"/>
  <c r="R32" i="7"/>
  <c r="Q73" i="7"/>
  <c r="P87" i="7"/>
  <c r="U26" i="8"/>
  <c r="T26" i="8"/>
  <c r="Q42" i="8"/>
  <c r="U55" i="8"/>
  <c r="T55" i="8"/>
  <c r="U45" i="8"/>
  <c r="U11" i="9"/>
  <c r="U26" i="9"/>
  <c r="T42" i="9"/>
  <c r="R42" i="9"/>
  <c r="S74" i="9"/>
  <c r="U74" i="10"/>
  <c r="T74" i="10"/>
  <c r="U73" i="10"/>
  <c r="T73" i="10"/>
  <c r="U71" i="10"/>
  <c r="T71" i="10"/>
  <c r="Q87" i="4"/>
  <c r="U55" i="5"/>
  <c r="T55" i="5"/>
  <c r="Q87" i="5"/>
  <c r="U87" i="6"/>
  <c r="E87" i="6"/>
  <c r="E115" i="6" s="1"/>
  <c r="T115" i="6" s="1"/>
  <c r="T87" i="6"/>
  <c r="T88" i="6"/>
  <c r="U58" i="7"/>
  <c r="U72" i="7"/>
  <c r="E74" i="7"/>
  <c r="Q87" i="7"/>
  <c r="U90" i="7"/>
  <c r="U17" i="8"/>
  <c r="T17" i="8"/>
  <c r="U9" i="8"/>
  <c r="E32" i="8"/>
  <c r="T38" i="8"/>
  <c r="T48" i="8"/>
  <c r="P74" i="8"/>
  <c r="U92" i="8"/>
  <c r="T28" i="9"/>
  <c r="T50" i="9"/>
  <c r="U91" i="9"/>
  <c r="T26" i="10"/>
  <c r="E74" i="10"/>
  <c r="U32" i="14"/>
  <c r="T32" i="14"/>
  <c r="U26" i="6"/>
  <c r="T26" i="6"/>
  <c r="P55" i="7"/>
  <c r="U87" i="8"/>
  <c r="E87" i="8"/>
  <c r="E115" i="8" s="1"/>
  <c r="T115" i="8" s="1"/>
  <c r="T87" i="8"/>
  <c r="U88" i="8"/>
  <c r="U87" i="9"/>
  <c r="E87" i="9"/>
  <c r="E115" i="9" s="1"/>
  <c r="T87" i="9"/>
  <c r="U88" i="9"/>
  <c r="U13" i="10"/>
  <c r="T13" i="10"/>
  <c r="U41" i="10"/>
  <c r="T41" i="10"/>
  <c r="U90" i="10"/>
  <c r="T90" i="10"/>
  <c r="U35" i="11"/>
  <c r="T35" i="11"/>
  <c r="S87" i="2"/>
  <c r="U55" i="3"/>
  <c r="T55" i="3"/>
  <c r="S87" i="3"/>
  <c r="U55" i="4"/>
  <c r="T55" i="4"/>
  <c r="S87" i="4"/>
  <c r="U68" i="5"/>
  <c r="T68" i="5"/>
  <c r="S87" i="5"/>
  <c r="U55" i="6"/>
  <c r="T55" i="6"/>
  <c r="U69" i="7"/>
  <c r="U17" i="7"/>
  <c r="T17" i="7"/>
  <c r="U9" i="7"/>
  <c r="T12" i="7"/>
  <c r="S87" i="7"/>
  <c r="T89" i="7"/>
  <c r="U42" i="8"/>
  <c r="T42" i="8"/>
  <c r="U37" i="8"/>
  <c r="E75" i="8"/>
  <c r="R75" i="8"/>
  <c r="T91" i="8"/>
  <c r="U75" i="9"/>
  <c r="U17" i="9"/>
  <c r="T17" i="9"/>
  <c r="U12" i="9"/>
  <c r="P26" i="9"/>
  <c r="T26" i="9" s="1"/>
  <c r="U35" i="9"/>
  <c r="S35" i="9"/>
  <c r="T40" i="9"/>
  <c r="T53" i="9"/>
  <c r="P42" i="10"/>
  <c r="U53" i="10"/>
  <c r="T53" i="10"/>
  <c r="Q75" i="10"/>
  <c r="U75" i="10" s="1"/>
  <c r="T35" i="14"/>
  <c r="U74" i="6"/>
  <c r="T74" i="6"/>
  <c r="U73" i="6"/>
  <c r="T73" i="6"/>
  <c r="P75" i="6"/>
  <c r="T75" i="6" s="1"/>
  <c r="P61" i="8"/>
  <c r="U55" i="9"/>
  <c r="T55" i="9"/>
  <c r="U45" i="9"/>
  <c r="Q74" i="9"/>
  <c r="U24" i="10"/>
  <c r="T24" i="10"/>
  <c r="U55" i="10"/>
  <c r="T55" i="10"/>
  <c r="U45" i="10"/>
  <c r="T45" i="10"/>
  <c r="Q55" i="10"/>
  <c r="U65" i="10"/>
  <c r="T65" i="10"/>
  <c r="U68" i="3"/>
  <c r="T68" i="3"/>
  <c r="T37" i="4"/>
  <c r="T48" i="4"/>
  <c r="T59" i="4"/>
  <c r="U68" i="4"/>
  <c r="T68" i="4"/>
  <c r="T95" i="4"/>
  <c r="T15" i="5"/>
  <c r="T29" i="5"/>
  <c r="T46" i="5"/>
  <c r="T54" i="5"/>
  <c r="T57" i="5"/>
  <c r="T66" i="5"/>
  <c r="T71" i="5"/>
  <c r="T95" i="5"/>
  <c r="T15" i="6"/>
  <c r="T29" i="6"/>
  <c r="T48" i="6"/>
  <c r="T59" i="6"/>
  <c r="U68" i="6"/>
  <c r="T68" i="6"/>
  <c r="S87" i="6"/>
  <c r="T93" i="6"/>
  <c r="Q17" i="7"/>
  <c r="T23" i="7"/>
  <c r="U42" i="7"/>
  <c r="T42" i="7"/>
  <c r="U37" i="7"/>
  <c r="T40" i="7"/>
  <c r="T48" i="7"/>
  <c r="T60" i="7"/>
  <c r="U68" i="7"/>
  <c r="T68" i="7"/>
  <c r="U63" i="7"/>
  <c r="U67" i="7"/>
  <c r="U74" i="7"/>
  <c r="T74" i="7"/>
  <c r="U73" i="7"/>
  <c r="T73" i="7"/>
  <c r="P74" i="7"/>
  <c r="Q75" i="7"/>
  <c r="U75" i="7" s="1"/>
  <c r="T92" i="7"/>
  <c r="T14" i="8"/>
  <c r="P32" i="8"/>
  <c r="U35" i="8"/>
  <c r="T35" i="8"/>
  <c r="T45" i="8"/>
  <c r="Q55" i="8"/>
  <c r="Q68" i="8"/>
  <c r="T89" i="8"/>
  <c r="T94" i="8"/>
  <c r="T11" i="9"/>
  <c r="T37" i="9"/>
  <c r="Q42" i="9"/>
  <c r="U42" i="9" s="1"/>
  <c r="U61" i="9"/>
  <c r="T61" i="9"/>
  <c r="R87" i="9"/>
  <c r="U22" i="10"/>
  <c r="Q26" i="10"/>
  <c r="U26" i="10" s="1"/>
  <c r="P74" i="10"/>
  <c r="U35" i="12"/>
  <c r="U74" i="1"/>
  <c r="U73" i="1"/>
  <c r="T74" i="1"/>
  <c r="T73" i="1"/>
  <c r="P87" i="1"/>
  <c r="U74" i="2"/>
  <c r="T74" i="2"/>
  <c r="U73" i="2"/>
  <c r="T73" i="2"/>
  <c r="U17" i="3"/>
  <c r="U42" i="3"/>
  <c r="T42" i="3"/>
  <c r="U69" i="4"/>
  <c r="U17" i="4"/>
  <c r="U37" i="4"/>
  <c r="T47" i="4"/>
  <c r="T58" i="4"/>
  <c r="T67" i="4"/>
  <c r="T94" i="4"/>
  <c r="U17" i="5"/>
  <c r="T17" i="5"/>
  <c r="T14" i="5"/>
  <c r="T25" i="5"/>
  <c r="T28" i="5"/>
  <c r="U42" i="5"/>
  <c r="T42" i="5"/>
  <c r="T45" i="5"/>
  <c r="T53" i="5"/>
  <c r="T65" i="5"/>
  <c r="U71" i="5"/>
  <c r="T94" i="5"/>
  <c r="U69" i="6"/>
  <c r="T69" i="6"/>
  <c r="U17" i="6"/>
  <c r="T17" i="6"/>
  <c r="T14" i="6"/>
  <c r="T25" i="6"/>
  <c r="T28" i="6"/>
  <c r="U42" i="6"/>
  <c r="T42" i="6"/>
  <c r="T47" i="6"/>
  <c r="T58" i="6"/>
  <c r="T67" i="6"/>
  <c r="U88" i="6"/>
  <c r="T10" i="7"/>
  <c r="U16" i="7"/>
  <c r="T31" i="7"/>
  <c r="R35" i="7"/>
  <c r="T52" i="7"/>
  <c r="T66" i="7"/>
  <c r="T9" i="8"/>
  <c r="U21" i="8"/>
  <c r="U38" i="8"/>
  <c r="T54" i="8"/>
  <c r="U68" i="8"/>
  <c r="T68" i="8"/>
  <c r="T66" i="8"/>
  <c r="U73" i="8"/>
  <c r="T73" i="8"/>
  <c r="U74" i="8"/>
  <c r="T74" i="8"/>
  <c r="S74" i="8"/>
  <c r="S87" i="8"/>
  <c r="T20" i="9"/>
  <c r="T25" i="9"/>
  <c r="U32" i="9"/>
  <c r="T32" i="9"/>
  <c r="P35" i="9"/>
  <c r="T35" i="9" s="1"/>
  <c r="U37" i="9"/>
  <c r="P61" i="9"/>
  <c r="S69" i="9"/>
  <c r="S75" i="9"/>
  <c r="T93" i="9"/>
  <c r="P61" i="10"/>
  <c r="U32" i="11"/>
  <c r="T32" i="11"/>
  <c r="T61" i="11"/>
  <c r="U61" i="11"/>
  <c r="U26" i="12"/>
  <c r="T26" i="12"/>
  <c r="U68" i="1"/>
  <c r="T68" i="1"/>
  <c r="Q87" i="1"/>
  <c r="U55" i="2"/>
  <c r="T55" i="2"/>
  <c r="U87" i="2"/>
  <c r="E87" i="2"/>
  <c r="E115" i="2" s="1"/>
  <c r="U115" i="2" s="1"/>
  <c r="T87" i="2"/>
  <c r="U87" i="3"/>
  <c r="E87" i="3"/>
  <c r="E115" i="3" s="1"/>
  <c r="T115" i="3" s="1"/>
  <c r="T87" i="3"/>
  <c r="U87" i="4"/>
  <c r="E87" i="4"/>
  <c r="E115" i="4" s="1"/>
  <c r="T87" i="4"/>
  <c r="U45" i="5"/>
  <c r="U87" i="5"/>
  <c r="E87" i="5"/>
  <c r="E115" i="5" s="1"/>
  <c r="T87" i="5"/>
  <c r="S74" i="6"/>
  <c r="T92" i="6"/>
  <c r="U34" i="7"/>
  <c r="U47" i="7"/>
  <c r="T59" i="7"/>
  <c r="T10" i="8"/>
  <c r="U22" i="8"/>
  <c r="T25" i="8"/>
  <c r="U34" i="8"/>
  <c r="U49" i="8"/>
  <c r="T88" i="8"/>
  <c r="T14" i="9"/>
  <c r="U22" i="9"/>
  <c r="U51" i="9"/>
  <c r="Q61" i="9"/>
  <c r="U68" i="9"/>
  <c r="T68" i="9"/>
  <c r="T63" i="9"/>
  <c r="R73" i="9"/>
  <c r="T88" i="9"/>
  <c r="U10" i="10"/>
  <c r="E42" i="10"/>
  <c r="R42" i="10"/>
  <c r="U68" i="10"/>
  <c r="T68" i="10"/>
  <c r="T63" i="10"/>
  <c r="Q69" i="10"/>
  <c r="U69" i="10" s="1"/>
  <c r="T47" i="10"/>
  <c r="T58" i="10"/>
  <c r="T67" i="10"/>
  <c r="P87" i="10"/>
  <c r="P115" i="10" s="1"/>
  <c r="T92" i="10"/>
  <c r="T12" i="11"/>
  <c r="T23" i="11"/>
  <c r="T40" i="11"/>
  <c r="T51" i="11"/>
  <c r="T63" i="11"/>
  <c r="U74" i="11"/>
  <c r="T74" i="11"/>
  <c r="U73" i="11"/>
  <c r="T73" i="11"/>
  <c r="T94" i="11"/>
  <c r="U17" i="12"/>
  <c r="T75" i="12"/>
  <c r="T17" i="12"/>
  <c r="T14" i="12"/>
  <c r="T25" i="12"/>
  <c r="U28" i="12"/>
  <c r="Q73" i="12"/>
  <c r="S17" i="13"/>
  <c r="U42" i="13"/>
  <c r="T42" i="13"/>
  <c r="U37" i="13"/>
  <c r="T53" i="13"/>
  <c r="P61" i="13"/>
  <c r="U64" i="13"/>
  <c r="T64" i="13"/>
  <c r="T90" i="13"/>
  <c r="U90" i="13"/>
  <c r="U16" i="14"/>
  <c r="Q35" i="14"/>
  <c r="U35" i="14" s="1"/>
  <c r="R87" i="7"/>
  <c r="P87" i="8"/>
  <c r="P115" i="8" s="1"/>
  <c r="U74" i="9"/>
  <c r="U73" i="9"/>
  <c r="T73" i="9"/>
  <c r="T74" i="9"/>
  <c r="T75" i="10"/>
  <c r="U17" i="10"/>
  <c r="T17" i="10"/>
  <c r="U42" i="10"/>
  <c r="T42" i="10"/>
  <c r="Q87" i="10"/>
  <c r="Q115" i="10" s="1"/>
  <c r="U55" i="11"/>
  <c r="T55" i="11"/>
  <c r="U87" i="11"/>
  <c r="E87" i="11"/>
  <c r="E115" i="11" s="1"/>
  <c r="U115" i="11" s="1"/>
  <c r="T87" i="11"/>
  <c r="P35" i="12"/>
  <c r="T35" i="12" s="1"/>
  <c r="T40" i="12"/>
  <c r="T51" i="12"/>
  <c r="U57" i="12"/>
  <c r="U68" i="12"/>
  <c r="T68" i="12"/>
  <c r="U63" i="12"/>
  <c r="U87" i="12"/>
  <c r="E87" i="12"/>
  <c r="E115" i="12" s="1"/>
  <c r="T115" i="12" s="1"/>
  <c r="T87" i="12"/>
  <c r="U88" i="12"/>
  <c r="T24" i="13"/>
  <c r="T34" i="13"/>
  <c r="U40" i="13"/>
  <c r="T48" i="13"/>
  <c r="Q61" i="13"/>
  <c r="Q69" i="13"/>
  <c r="U69" i="13" s="1"/>
  <c r="U74" i="13"/>
  <c r="U73" i="13"/>
  <c r="T74" i="13"/>
  <c r="T73" i="13"/>
  <c r="T71" i="13"/>
  <c r="U71" i="13"/>
  <c r="P73" i="13"/>
  <c r="U96" i="13"/>
  <c r="E17" i="14"/>
  <c r="U30" i="14"/>
  <c r="U32" i="10"/>
  <c r="T32" i="10"/>
  <c r="U35" i="10"/>
  <c r="T35" i="10"/>
  <c r="U61" i="10"/>
  <c r="T61" i="10"/>
  <c r="R87" i="10"/>
  <c r="T10" i="11"/>
  <c r="T21" i="11"/>
  <c r="U26" i="11"/>
  <c r="T26" i="11"/>
  <c r="T38" i="11"/>
  <c r="T49" i="11"/>
  <c r="T60" i="11"/>
  <c r="P87" i="11"/>
  <c r="T92" i="11"/>
  <c r="T12" i="12"/>
  <c r="T23" i="12"/>
  <c r="U42" i="12"/>
  <c r="T42" i="12"/>
  <c r="U37" i="12"/>
  <c r="U58" i="12"/>
  <c r="T58" i="12"/>
  <c r="U66" i="12"/>
  <c r="U72" i="12"/>
  <c r="U91" i="12"/>
  <c r="U11" i="13"/>
  <c r="T19" i="13"/>
  <c r="U41" i="13"/>
  <c r="T41" i="13"/>
  <c r="U68" i="13"/>
  <c r="T68" i="13"/>
  <c r="T63" i="13"/>
  <c r="U75" i="14"/>
  <c r="T69" i="14"/>
  <c r="U17" i="14"/>
  <c r="T17" i="14"/>
  <c r="U9" i="14"/>
  <c r="T9" i="14"/>
  <c r="T21" i="14"/>
  <c r="U21" i="14"/>
  <c r="U48" i="14"/>
  <c r="T48" i="14"/>
  <c r="R87" i="8"/>
  <c r="P87" i="9"/>
  <c r="S87" i="10"/>
  <c r="U68" i="11"/>
  <c r="T68" i="11"/>
  <c r="Q87" i="11"/>
  <c r="Q55" i="12"/>
  <c r="U55" i="12" s="1"/>
  <c r="U67" i="12"/>
  <c r="T67" i="12"/>
  <c r="P69" i="12"/>
  <c r="T69" i="12" s="1"/>
  <c r="E73" i="12"/>
  <c r="U92" i="12"/>
  <c r="T92" i="12"/>
  <c r="U12" i="13"/>
  <c r="T12" i="13"/>
  <c r="U35" i="13"/>
  <c r="T35" i="13"/>
  <c r="U55" i="13"/>
  <c r="T55" i="13"/>
  <c r="U45" i="13"/>
  <c r="P75" i="13"/>
  <c r="T75" i="13" s="1"/>
  <c r="U89" i="13"/>
  <c r="T89" i="13"/>
  <c r="Q87" i="9"/>
  <c r="T67" i="11"/>
  <c r="T72" i="11"/>
  <c r="R87" i="11"/>
  <c r="T90" i="11"/>
  <c r="T10" i="12"/>
  <c r="T21" i="12"/>
  <c r="T30" i="12"/>
  <c r="U46" i="12"/>
  <c r="T59" i="12"/>
  <c r="Q69" i="12"/>
  <c r="U69" i="12" s="1"/>
  <c r="R87" i="12"/>
  <c r="T28" i="13"/>
  <c r="P55" i="13"/>
  <c r="U19" i="14"/>
  <c r="U32" i="15"/>
  <c r="T32" i="15"/>
  <c r="S87" i="11"/>
  <c r="R35" i="12"/>
  <c r="U47" i="12"/>
  <c r="T47" i="12"/>
  <c r="P74" i="12"/>
  <c r="S87" i="12"/>
  <c r="P26" i="13"/>
  <c r="T26" i="13" s="1"/>
  <c r="Q42" i="13"/>
  <c r="T65" i="13"/>
  <c r="U65" i="13"/>
  <c r="S69" i="13"/>
  <c r="U87" i="13"/>
  <c r="E87" i="13"/>
  <c r="E115" i="13" s="1"/>
  <c r="T87" i="13"/>
  <c r="T88" i="13"/>
  <c r="P17" i="14"/>
  <c r="U23" i="14"/>
  <c r="Q32" i="14"/>
  <c r="T38" i="14"/>
  <c r="U38" i="14"/>
  <c r="Q87" i="6"/>
  <c r="Q115" i="6" s="1"/>
  <c r="U55" i="7"/>
  <c r="T55" i="7"/>
  <c r="U87" i="7"/>
  <c r="E87" i="7"/>
  <c r="E115" i="7" s="1"/>
  <c r="T87" i="7"/>
  <c r="T71" i="9"/>
  <c r="S87" i="9"/>
  <c r="T9" i="10"/>
  <c r="T37" i="10"/>
  <c r="U69" i="11"/>
  <c r="U75" i="11"/>
  <c r="U17" i="11"/>
  <c r="T17" i="11"/>
  <c r="U42" i="11"/>
  <c r="T42" i="11"/>
  <c r="T45" i="11"/>
  <c r="U71" i="11"/>
  <c r="T88" i="11"/>
  <c r="U9" i="12"/>
  <c r="T29" i="12"/>
  <c r="U34" i="12"/>
  <c r="E55" i="12"/>
  <c r="U61" i="12"/>
  <c r="T61" i="12"/>
  <c r="T63" i="12"/>
  <c r="Q68" i="12"/>
  <c r="T88" i="12"/>
  <c r="T96" i="12"/>
  <c r="T16" i="13"/>
  <c r="U22" i="13"/>
  <c r="Q26" i="13"/>
  <c r="U26" i="13" s="1"/>
  <c r="U44" i="13"/>
  <c r="T44" i="13"/>
  <c r="U52" i="13"/>
  <c r="T52" i="13"/>
  <c r="S73" i="13"/>
  <c r="P74" i="13"/>
  <c r="Q17" i="14"/>
  <c r="U35" i="15"/>
  <c r="T35" i="15"/>
  <c r="U26" i="18"/>
  <c r="T26" i="18"/>
  <c r="U87" i="10"/>
  <c r="E87" i="10"/>
  <c r="E115" i="10" s="1"/>
  <c r="T115" i="10" s="1"/>
  <c r="T87" i="10"/>
  <c r="U32" i="12"/>
  <c r="T32" i="12"/>
  <c r="U23" i="13"/>
  <c r="T23" i="13"/>
  <c r="U32" i="13"/>
  <c r="T32" i="13"/>
  <c r="T10" i="14"/>
  <c r="U10" i="14"/>
  <c r="P87" i="12"/>
  <c r="P115" i="12" s="1"/>
  <c r="S87" i="13"/>
  <c r="T20" i="14"/>
  <c r="T31" i="14"/>
  <c r="T34" i="14"/>
  <c r="T37" i="14"/>
  <c r="T49" i="14"/>
  <c r="U50" i="14"/>
  <c r="T58" i="14"/>
  <c r="U59" i="14"/>
  <c r="U66" i="14"/>
  <c r="T92" i="14"/>
  <c r="T9" i="15"/>
  <c r="U15" i="15"/>
  <c r="U22" i="15"/>
  <c r="T47" i="15"/>
  <c r="T52" i="15"/>
  <c r="U59" i="15"/>
  <c r="T72" i="15"/>
  <c r="T91" i="15"/>
  <c r="U26" i="16"/>
  <c r="T26" i="16"/>
  <c r="U31" i="16"/>
  <c r="U49" i="16"/>
  <c r="T49" i="16"/>
  <c r="U59" i="16"/>
  <c r="U61" i="16"/>
  <c r="T61" i="16"/>
  <c r="U40" i="17"/>
  <c r="T40" i="17"/>
  <c r="U94" i="17"/>
  <c r="T94" i="17"/>
  <c r="U61" i="21"/>
  <c r="T61" i="21"/>
  <c r="Q87" i="12"/>
  <c r="Q115" i="12" s="1"/>
  <c r="T57" i="14"/>
  <c r="E69" i="14"/>
  <c r="U87" i="14"/>
  <c r="E87" i="14"/>
  <c r="E115" i="14" s="1"/>
  <c r="U115" i="14" s="1"/>
  <c r="T87" i="14"/>
  <c r="U88" i="14"/>
  <c r="U29" i="15"/>
  <c r="U39" i="15"/>
  <c r="T58" i="15"/>
  <c r="E74" i="15"/>
  <c r="P87" i="15"/>
  <c r="U10" i="16"/>
  <c r="T10" i="16"/>
  <c r="U20" i="16"/>
  <c r="E32" i="16"/>
  <c r="P35" i="16"/>
  <c r="T35" i="16" s="1"/>
  <c r="U38" i="16"/>
  <c r="T38" i="16"/>
  <c r="U60" i="16"/>
  <c r="T60" i="16"/>
  <c r="P61" i="16"/>
  <c r="P68" i="16"/>
  <c r="T71" i="16"/>
  <c r="U87" i="16"/>
  <c r="E87" i="16"/>
  <c r="E115" i="16" s="1"/>
  <c r="T87" i="16"/>
  <c r="U88" i="16"/>
  <c r="T47" i="17"/>
  <c r="U68" i="17"/>
  <c r="T68" i="17"/>
  <c r="U63" i="17"/>
  <c r="T63" i="17"/>
  <c r="Q75" i="17"/>
  <c r="U75" i="17" s="1"/>
  <c r="Q61" i="18"/>
  <c r="U64" i="18"/>
  <c r="T64" i="18"/>
  <c r="P69" i="18"/>
  <c r="T69" i="18" s="1"/>
  <c r="U71" i="18"/>
  <c r="U61" i="14"/>
  <c r="T61" i="14"/>
  <c r="U61" i="15"/>
  <c r="T61" i="15"/>
  <c r="Q114" i="15"/>
  <c r="Q115" i="15"/>
  <c r="U21" i="16"/>
  <c r="T21" i="16"/>
  <c r="E75" i="16"/>
  <c r="P26" i="17"/>
  <c r="T26" i="17" s="1"/>
  <c r="Q55" i="17"/>
  <c r="Q74" i="17"/>
  <c r="P114" i="17"/>
  <c r="P115" i="17"/>
  <c r="U41" i="18"/>
  <c r="T41" i="18"/>
  <c r="Q73" i="18"/>
  <c r="U26" i="20"/>
  <c r="T26" i="20"/>
  <c r="U32" i="21"/>
  <c r="T32" i="21"/>
  <c r="T35" i="21"/>
  <c r="U42" i="14"/>
  <c r="T42" i="14"/>
  <c r="U69" i="15"/>
  <c r="U17" i="15"/>
  <c r="T17" i="15"/>
  <c r="T69" i="15"/>
  <c r="R87" i="15"/>
  <c r="U69" i="16"/>
  <c r="U17" i="16"/>
  <c r="T17" i="16"/>
  <c r="T9" i="16"/>
  <c r="U42" i="16"/>
  <c r="T42" i="16"/>
  <c r="T37" i="16"/>
  <c r="U92" i="16"/>
  <c r="T92" i="16"/>
  <c r="E17" i="17"/>
  <c r="U23" i="17"/>
  <c r="T23" i="17"/>
  <c r="Q26" i="17"/>
  <c r="U26" i="17" s="1"/>
  <c r="Q69" i="17"/>
  <c r="U69" i="17" s="1"/>
  <c r="Q87" i="17"/>
  <c r="U35" i="18"/>
  <c r="T35" i="18"/>
  <c r="P42" i="18"/>
  <c r="T42" i="18" s="1"/>
  <c r="U44" i="18"/>
  <c r="T44" i="18"/>
  <c r="U52" i="18"/>
  <c r="T52" i="18"/>
  <c r="U32" i="19"/>
  <c r="T32" i="19"/>
  <c r="U61" i="20"/>
  <c r="T61" i="20"/>
  <c r="R87" i="14"/>
  <c r="Q55" i="15"/>
  <c r="U55" i="15" s="1"/>
  <c r="U89" i="15"/>
  <c r="T94" i="15"/>
  <c r="T15" i="16"/>
  <c r="T22" i="16"/>
  <c r="T28" i="16"/>
  <c r="U34" i="16"/>
  <c r="U73" i="16"/>
  <c r="T73" i="16"/>
  <c r="U74" i="16"/>
  <c r="T74" i="16"/>
  <c r="R87" i="16"/>
  <c r="Q75" i="18"/>
  <c r="U75" i="18" s="1"/>
  <c r="U26" i="19"/>
  <c r="T26" i="19"/>
  <c r="U35" i="19"/>
  <c r="T35" i="19"/>
  <c r="T39" i="12"/>
  <c r="T50" i="12"/>
  <c r="U73" i="12"/>
  <c r="T73" i="12"/>
  <c r="U74" i="12"/>
  <c r="T74" i="12"/>
  <c r="T95" i="12"/>
  <c r="T15" i="13"/>
  <c r="T30" i="13"/>
  <c r="T47" i="13"/>
  <c r="T58" i="13"/>
  <c r="T67" i="13"/>
  <c r="P87" i="13"/>
  <c r="T92" i="13"/>
  <c r="T12" i="14"/>
  <c r="T23" i="14"/>
  <c r="T40" i="14"/>
  <c r="T44" i="14"/>
  <c r="P74" i="14"/>
  <c r="S87" i="14"/>
  <c r="T31" i="15"/>
  <c r="T41" i="15"/>
  <c r="T67" i="15"/>
  <c r="U74" i="15"/>
  <c r="T74" i="15"/>
  <c r="U73" i="15"/>
  <c r="T73" i="15"/>
  <c r="T71" i="15"/>
  <c r="P75" i="15"/>
  <c r="T75" i="15" s="1"/>
  <c r="P32" i="16"/>
  <c r="U35" i="16"/>
  <c r="T53" i="16"/>
  <c r="T65" i="16"/>
  <c r="S87" i="16"/>
  <c r="T93" i="16"/>
  <c r="U12" i="17"/>
  <c r="T12" i="17"/>
  <c r="T24" i="17"/>
  <c r="T30" i="17"/>
  <c r="U50" i="17"/>
  <c r="U61" i="17"/>
  <c r="T61" i="17"/>
  <c r="S75" i="17"/>
  <c r="U95" i="17"/>
  <c r="T95" i="17"/>
  <c r="U29" i="18"/>
  <c r="T29" i="18"/>
  <c r="U54" i="18"/>
  <c r="Q68" i="18"/>
  <c r="R69" i="18"/>
  <c r="U32" i="23"/>
  <c r="U75" i="13"/>
  <c r="T69" i="13"/>
  <c r="U17" i="13"/>
  <c r="T17" i="13"/>
  <c r="Q87" i="13"/>
  <c r="T51" i="14"/>
  <c r="U68" i="14"/>
  <c r="T68" i="14"/>
  <c r="U63" i="14"/>
  <c r="T88" i="14"/>
  <c r="U11" i="15"/>
  <c r="U42" i="15"/>
  <c r="T42" i="15"/>
  <c r="U68" i="15"/>
  <c r="T68" i="15"/>
  <c r="U63" i="15"/>
  <c r="E69" i="15"/>
  <c r="Q74" i="15"/>
  <c r="T14" i="16"/>
  <c r="Q32" i="16"/>
  <c r="Q42" i="16"/>
  <c r="U55" i="16"/>
  <c r="T55" i="16"/>
  <c r="U45" i="16"/>
  <c r="T88" i="16"/>
  <c r="T19" i="17"/>
  <c r="U35" i="17"/>
  <c r="T35" i="17"/>
  <c r="T44" i="17"/>
  <c r="U51" i="17"/>
  <c r="T51" i="17"/>
  <c r="T58" i="17"/>
  <c r="T67" i="17"/>
  <c r="T72" i="17"/>
  <c r="U15" i="18"/>
  <c r="T15" i="18"/>
  <c r="P55" i="18"/>
  <c r="U61" i="18"/>
  <c r="T61" i="18"/>
  <c r="S73" i="18"/>
  <c r="P74" i="18"/>
  <c r="U26" i="21"/>
  <c r="T26" i="21"/>
  <c r="U61" i="13"/>
  <c r="T61" i="13"/>
  <c r="R87" i="13"/>
  <c r="U26" i="14"/>
  <c r="T26" i="14"/>
  <c r="U55" i="14"/>
  <c r="T55" i="14"/>
  <c r="U26" i="15"/>
  <c r="T26" i="15"/>
  <c r="T30" i="15"/>
  <c r="T40" i="15"/>
  <c r="U66" i="15"/>
  <c r="T25" i="16"/>
  <c r="U48" i="16"/>
  <c r="T13" i="17"/>
  <c r="U32" i="17"/>
  <c r="T32" i="17"/>
  <c r="U39" i="17"/>
  <c r="E68" i="17"/>
  <c r="E73" i="17"/>
  <c r="U93" i="17"/>
  <c r="U32" i="18"/>
  <c r="T32" i="18"/>
  <c r="E42" i="18"/>
  <c r="T61" i="19"/>
  <c r="U61" i="19"/>
  <c r="U35" i="22"/>
  <c r="T35" i="22"/>
  <c r="U42" i="19"/>
  <c r="T42" i="19"/>
  <c r="P114" i="19"/>
  <c r="P115" i="19"/>
  <c r="U32" i="20"/>
  <c r="T32" i="20"/>
  <c r="U35" i="20"/>
  <c r="T35" i="20"/>
  <c r="U73" i="20"/>
  <c r="T73" i="20"/>
  <c r="U74" i="20"/>
  <c r="T74" i="20"/>
  <c r="U87" i="20"/>
  <c r="E87" i="20"/>
  <c r="E115" i="20" s="1"/>
  <c r="T87" i="20"/>
  <c r="T88" i="20"/>
  <c r="U65" i="21"/>
  <c r="P114" i="21"/>
  <c r="P115" i="21"/>
  <c r="U96" i="21"/>
  <c r="U22" i="22"/>
  <c r="T22" i="22"/>
  <c r="S74" i="22"/>
  <c r="P26" i="23"/>
  <c r="U30" i="23"/>
  <c r="T30" i="23"/>
  <c r="U35" i="24"/>
  <c r="T35" i="24"/>
  <c r="Q87" i="14"/>
  <c r="Q115" i="14" s="1"/>
  <c r="T55" i="15"/>
  <c r="U87" i="15"/>
  <c r="E87" i="15"/>
  <c r="E115" i="15" s="1"/>
  <c r="U115" i="15" s="1"/>
  <c r="T87" i="15"/>
  <c r="S87" i="17"/>
  <c r="U68" i="18"/>
  <c r="T68" i="18"/>
  <c r="Q87" i="18"/>
  <c r="Q115" i="18" s="1"/>
  <c r="Q87" i="19"/>
  <c r="U40" i="20"/>
  <c r="R42" i="20"/>
  <c r="S74" i="20"/>
  <c r="P87" i="20"/>
  <c r="P115" i="20" s="1"/>
  <c r="U30" i="21"/>
  <c r="Q35" i="21"/>
  <c r="U35" i="21" s="1"/>
  <c r="E42" i="21"/>
  <c r="U47" i="21"/>
  <c r="T64" i="21"/>
  <c r="P69" i="21"/>
  <c r="T69" i="21" s="1"/>
  <c r="E73" i="21"/>
  <c r="T95" i="21"/>
  <c r="U26" i="22"/>
  <c r="T26" i="22"/>
  <c r="U19" i="23"/>
  <c r="T19" i="23"/>
  <c r="U42" i="23"/>
  <c r="T42" i="23"/>
  <c r="U37" i="23"/>
  <c r="T37" i="23"/>
  <c r="T61" i="24"/>
  <c r="U61" i="24"/>
  <c r="U17" i="17"/>
  <c r="T17" i="17"/>
  <c r="U42" i="17"/>
  <c r="T42" i="17"/>
  <c r="R87" i="18"/>
  <c r="R87" i="19"/>
  <c r="Q87" i="20"/>
  <c r="Q115" i="20" s="1"/>
  <c r="U31" i="21"/>
  <c r="T31" i="21"/>
  <c r="U42" i="21"/>
  <c r="T42" i="21"/>
  <c r="U37" i="21"/>
  <c r="T37" i="21"/>
  <c r="U48" i="21"/>
  <c r="T48" i="21"/>
  <c r="P68" i="21"/>
  <c r="U61" i="22"/>
  <c r="T61" i="22"/>
  <c r="Q35" i="23"/>
  <c r="T46" i="18"/>
  <c r="T54" i="18"/>
  <c r="T57" i="18"/>
  <c r="T66" i="18"/>
  <c r="T71" i="18"/>
  <c r="S87" i="18"/>
  <c r="T89" i="18"/>
  <c r="T9" i="19"/>
  <c r="T20" i="19"/>
  <c r="T39" i="19"/>
  <c r="U55" i="19"/>
  <c r="T55" i="19"/>
  <c r="T50" i="19"/>
  <c r="S87" i="19"/>
  <c r="T89" i="19"/>
  <c r="T9" i="20"/>
  <c r="T20" i="20"/>
  <c r="T38" i="20"/>
  <c r="T45" i="20"/>
  <c r="T52" i="20"/>
  <c r="R87" i="20"/>
  <c r="T89" i="20"/>
  <c r="U96" i="20"/>
  <c r="T13" i="21"/>
  <c r="T25" i="21"/>
  <c r="T28" i="21"/>
  <c r="T45" i="21"/>
  <c r="U58" i="21"/>
  <c r="S87" i="21"/>
  <c r="U91" i="21"/>
  <c r="T91" i="21"/>
  <c r="U42" i="22"/>
  <c r="T42" i="22"/>
  <c r="T58" i="22"/>
  <c r="P74" i="22"/>
  <c r="U87" i="22"/>
  <c r="E87" i="22"/>
  <c r="E115" i="22" s="1"/>
  <c r="T87" i="22"/>
  <c r="U88" i="22"/>
  <c r="T88" i="22"/>
  <c r="U69" i="23"/>
  <c r="U75" i="23"/>
  <c r="U17" i="23"/>
  <c r="T17" i="23"/>
  <c r="T69" i="23"/>
  <c r="T75" i="23"/>
  <c r="U9" i="23"/>
  <c r="T9" i="23"/>
  <c r="U47" i="23"/>
  <c r="T47" i="23"/>
  <c r="P87" i="16"/>
  <c r="P115" i="16" s="1"/>
  <c r="U74" i="17"/>
  <c r="U73" i="17"/>
  <c r="T74" i="17"/>
  <c r="T73" i="17"/>
  <c r="U69" i="18"/>
  <c r="T75" i="18"/>
  <c r="U17" i="18"/>
  <c r="T17" i="18"/>
  <c r="T14" i="18"/>
  <c r="T25" i="18"/>
  <c r="T28" i="18"/>
  <c r="U42" i="18"/>
  <c r="T45" i="18"/>
  <c r="T53" i="18"/>
  <c r="T65" i="18"/>
  <c r="T88" i="18"/>
  <c r="T96" i="18"/>
  <c r="U74" i="19"/>
  <c r="T74" i="19"/>
  <c r="U73" i="19"/>
  <c r="T73" i="19"/>
  <c r="S87" i="20"/>
  <c r="U75" i="21"/>
  <c r="U69" i="21"/>
  <c r="T17" i="21"/>
  <c r="U9" i="21"/>
  <c r="P55" i="21"/>
  <c r="T55" i="21" s="1"/>
  <c r="U59" i="21"/>
  <c r="T59" i="21"/>
  <c r="P74" i="21"/>
  <c r="Q74" i="22"/>
  <c r="P87" i="22"/>
  <c r="P115" i="22" s="1"/>
  <c r="U26" i="23"/>
  <c r="T26" i="23"/>
  <c r="U32" i="24"/>
  <c r="T32" i="24"/>
  <c r="U74" i="14"/>
  <c r="T74" i="14"/>
  <c r="U73" i="14"/>
  <c r="T73" i="14"/>
  <c r="S87" i="15"/>
  <c r="U68" i="16"/>
  <c r="T68" i="16"/>
  <c r="Q87" i="16"/>
  <c r="Q114" i="16" s="1"/>
  <c r="U55" i="17"/>
  <c r="U87" i="17"/>
  <c r="E87" i="17"/>
  <c r="E115" i="17" s="1"/>
  <c r="T87" i="17"/>
  <c r="T95" i="18"/>
  <c r="T15" i="19"/>
  <c r="T31" i="19"/>
  <c r="T34" i="19"/>
  <c r="T37" i="19"/>
  <c r="T48" i="19"/>
  <c r="U68" i="19"/>
  <c r="T68" i="19"/>
  <c r="T95" i="19"/>
  <c r="T15" i="20"/>
  <c r="T30" i="20"/>
  <c r="T44" i="20"/>
  <c r="U51" i="20"/>
  <c r="T60" i="20"/>
  <c r="U68" i="20"/>
  <c r="T68" i="20"/>
  <c r="T63" i="20"/>
  <c r="T71" i="20"/>
  <c r="U88" i="20"/>
  <c r="T94" i="20"/>
  <c r="U19" i="21"/>
  <c r="Q32" i="21"/>
  <c r="T44" i="21"/>
  <c r="U67" i="21"/>
  <c r="P73" i="21"/>
  <c r="T92" i="21"/>
  <c r="U10" i="22"/>
  <c r="Q55" i="22"/>
  <c r="Q61" i="22"/>
  <c r="E68" i="22"/>
  <c r="Q73" i="22"/>
  <c r="T89" i="22"/>
  <c r="U95" i="22"/>
  <c r="U15" i="23"/>
  <c r="U31" i="23"/>
  <c r="T31" i="23"/>
  <c r="U26" i="24"/>
  <c r="T26" i="24"/>
  <c r="U74" i="18"/>
  <c r="T74" i="18"/>
  <c r="U73" i="18"/>
  <c r="T73" i="18"/>
  <c r="U69" i="19"/>
  <c r="U17" i="19"/>
  <c r="T17" i="19"/>
  <c r="U37" i="19"/>
  <c r="U69" i="20"/>
  <c r="T69" i="20"/>
  <c r="U75" i="20"/>
  <c r="U17" i="20"/>
  <c r="T17" i="20"/>
  <c r="U55" i="20"/>
  <c r="T55" i="20"/>
  <c r="U71" i="20"/>
  <c r="P17" i="21"/>
  <c r="U20" i="21"/>
  <c r="T20" i="21"/>
  <c r="U34" i="21"/>
  <c r="T34" i="21"/>
  <c r="U55" i="21"/>
  <c r="U11" i="22"/>
  <c r="T11" i="22"/>
  <c r="U32" i="22"/>
  <c r="T32" i="22"/>
  <c r="U68" i="22"/>
  <c r="T68" i="22"/>
  <c r="U63" i="22"/>
  <c r="T63" i="22"/>
  <c r="U96" i="22"/>
  <c r="T96" i="22"/>
  <c r="U16" i="23"/>
  <c r="T16" i="23"/>
  <c r="U20" i="23"/>
  <c r="T20" i="23"/>
  <c r="U35" i="23"/>
  <c r="T35" i="23"/>
  <c r="U55" i="18"/>
  <c r="T55" i="18"/>
  <c r="U87" i="18"/>
  <c r="E87" i="18"/>
  <c r="E115" i="18" s="1"/>
  <c r="T87" i="18"/>
  <c r="U87" i="19"/>
  <c r="E87" i="19"/>
  <c r="E115" i="19" s="1"/>
  <c r="U115" i="19" s="1"/>
  <c r="T87" i="19"/>
  <c r="U42" i="20"/>
  <c r="T42" i="20"/>
  <c r="T41" i="20"/>
  <c r="T10" i="21"/>
  <c r="Q17" i="21"/>
  <c r="U17" i="21" s="1"/>
  <c r="U38" i="21"/>
  <c r="U87" i="21"/>
  <c r="E87" i="21"/>
  <c r="E115" i="21" s="1"/>
  <c r="U115" i="21" s="1"/>
  <c r="T87" i="21"/>
  <c r="U21" i="22"/>
  <c r="U40" i="22"/>
  <c r="T40" i="22"/>
  <c r="U51" i="22"/>
  <c r="T51" i="22"/>
  <c r="S87" i="22"/>
  <c r="U29" i="23"/>
  <c r="P32" i="23"/>
  <c r="T32" i="23" s="1"/>
  <c r="U34" i="23"/>
  <c r="T34" i="23"/>
  <c r="U74" i="23"/>
  <c r="T74" i="23"/>
  <c r="U73" i="23"/>
  <c r="T73" i="23"/>
  <c r="U69" i="24"/>
  <c r="U75" i="24"/>
  <c r="U17" i="24"/>
  <c r="T17" i="24"/>
  <c r="T75" i="24"/>
  <c r="U42" i="24"/>
  <c r="T42" i="24"/>
  <c r="U87" i="24"/>
  <c r="E87" i="24"/>
  <c r="E115" i="24" s="1"/>
  <c r="T87" i="24"/>
  <c r="U88" i="24"/>
  <c r="T35" i="25"/>
  <c r="P42" i="25"/>
  <c r="T42" i="25" s="1"/>
  <c r="U55" i="25"/>
  <c r="T55" i="25"/>
  <c r="U45" i="25"/>
  <c r="T45" i="25"/>
  <c r="U49" i="25"/>
  <c r="T49" i="25"/>
  <c r="T13" i="26"/>
  <c r="U26" i="27"/>
  <c r="T26" i="27"/>
  <c r="U35" i="27"/>
  <c r="T35" i="27"/>
  <c r="U74" i="21"/>
  <c r="U73" i="21"/>
  <c r="T74" i="21"/>
  <c r="T73" i="21"/>
  <c r="U69" i="22"/>
  <c r="T69" i="22"/>
  <c r="U17" i="22"/>
  <c r="T17" i="22"/>
  <c r="Q87" i="22"/>
  <c r="Q115" i="22" s="1"/>
  <c r="U55" i="23"/>
  <c r="T55" i="23"/>
  <c r="U87" i="23"/>
  <c r="E87" i="23"/>
  <c r="E115" i="23" s="1"/>
  <c r="U115" i="23" s="1"/>
  <c r="T87" i="23"/>
  <c r="U60" i="24"/>
  <c r="T60" i="24"/>
  <c r="P61" i="24"/>
  <c r="P68" i="24"/>
  <c r="E75" i="24"/>
  <c r="P26" i="25"/>
  <c r="T26" i="25" s="1"/>
  <c r="Q32" i="25"/>
  <c r="Q42" i="25"/>
  <c r="U53" i="25"/>
  <c r="T53" i="25"/>
  <c r="P74" i="25"/>
  <c r="R87" i="22"/>
  <c r="P87" i="23"/>
  <c r="U92" i="24"/>
  <c r="T92" i="24"/>
  <c r="U23" i="25"/>
  <c r="T23" i="25"/>
  <c r="Q26" i="25"/>
  <c r="U26" i="25" s="1"/>
  <c r="U61" i="25"/>
  <c r="T61" i="25"/>
  <c r="U72" i="25"/>
  <c r="T72" i="25"/>
  <c r="T48" i="23"/>
  <c r="T59" i="23"/>
  <c r="U68" i="23"/>
  <c r="T68" i="23"/>
  <c r="Q87" i="23"/>
  <c r="T91" i="23"/>
  <c r="T11" i="24"/>
  <c r="T22" i="24"/>
  <c r="T39" i="24"/>
  <c r="U55" i="24"/>
  <c r="T55" i="24"/>
  <c r="T49" i="24"/>
  <c r="T54" i="24"/>
  <c r="T66" i="24"/>
  <c r="R87" i="24"/>
  <c r="U11" i="25"/>
  <c r="U38" i="25"/>
  <c r="T38" i="25"/>
  <c r="T54" i="25"/>
  <c r="U68" i="21"/>
  <c r="T68" i="21"/>
  <c r="Q87" i="21"/>
  <c r="T58" i="23"/>
  <c r="T67" i="23"/>
  <c r="T72" i="23"/>
  <c r="R87" i="23"/>
  <c r="T90" i="23"/>
  <c r="T10" i="24"/>
  <c r="T21" i="24"/>
  <c r="T38" i="24"/>
  <c r="S87" i="24"/>
  <c r="T93" i="24"/>
  <c r="U12" i="25"/>
  <c r="T12" i="25"/>
  <c r="T24" i="25"/>
  <c r="U28" i="25"/>
  <c r="T28" i="25"/>
  <c r="U32" i="25"/>
  <c r="T32" i="25"/>
  <c r="P61" i="25"/>
  <c r="U65" i="25"/>
  <c r="T65" i="25"/>
  <c r="Q68" i="25"/>
  <c r="Q73" i="25"/>
  <c r="U87" i="25"/>
  <c r="E87" i="25"/>
  <c r="E115" i="25" s="1"/>
  <c r="T115" i="25" s="1"/>
  <c r="T87" i="25"/>
  <c r="U88" i="25"/>
  <c r="T88" i="25"/>
  <c r="U32" i="27"/>
  <c r="T32" i="27"/>
  <c r="R87" i="21"/>
  <c r="U55" i="22"/>
  <c r="T55" i="22"/>
  <c r="U74" i="22"/>
  <c r="T74" i="22"/>
  <c r="U73" i="22"/>
  <c r="T73" i="22"/>
  <c r="T71" i="23"/>
  <c r="S87" i="23"/>
  <c r="T9" i="24"/>
  <c r="T37" i="24"/>
  <c r="U48" i="24"/>
  <c r="T53" i="24"/>
  <c r="T65" i="24"/>
  <c r="T88" i="24"/>
  <c r="T19" i="25"/>
  <c r="Q35" i="25"/>
  <c r="U35" i="25" s="1"/>
  <c r="U60" i="25"/>
  <c r="T60" i="25"/>
  <c r="U92" i="25"/>
  <c r="T92" i="25"/>
  <c r="U96" i="25"/>
  <c r="T96" i="25"/>
  <c r="T61" i="26"/>
  <c r="U61" i="23"/>
  <c r="T61" i="23"/>
  <c r="T57" i="25"/>
  <c r="E73" i="25"/>
  <c r="P75" i="25"/>
  <c r="T75" i="25" s="1"/>
  <c r="R87" i="25"/>
  <c r="T93" i="25"/>
  <c r="U74" i="25"/>
  <c r="U73" i="25"/>
  <c r="T73" i="25"/>
  <c r="T74" i="25"/>
  <c r="T16" i="26"/>
  <c r="T19" i="26"/>
  <c r="T30" i="26"/>
  <c r="T47" i="26"/>
  <c r="T58" i="26"/>
  <c r="T67" i="26"/>
  <c r="T72" i="26"/>
  <c r="R87" i="26"/>
  <c r="T90" i="26"/>
  <c r="T10" i="27"/>
  <c r="T21" i="27"/>
  <c r="T38" i="27"/>
  <c r="T49" i="27"/>
  <c r="R75" i="27"/>
  <c r="R87" i="27"/>
  <c r="U96" i="27"/>
  <c r="T96" i="27"/>
  <c r="U47" i="28"/>
  <c r="T47" i="28"/>
  <c r="Q55" i="28"/>
  <c r="U57" i="28"/>
  <c r="T57" i="28"/>
  <c r="U61" i="28"/>
  <c r="T61" i="28"/>
  <c r="U68" i="25"/>
  <c r="T68" i="25"/>
  <c r="S87" i="26"/>
  <c r="E61" i="27"/>
  <c r="T64" i="27"/>
  <c r="R74" i="27"/>
  <c r="S75" i="27"/>
  <c r="S87" i="27"/>
  <c r="E69" i="28"/>
  <c r="U73" i="24"/>
  <c r="T73" i="24"/>
  <c r="U74" i="24"/>
  <c r="T74" i="24"/>
  <c r="U75" i="25"/>
  <c r="U69" i="25"/>
  <c r="U17" i="25"/>
  <c r="T17" i="25"/>
  <c r="U69" i="26"/>
  <c r="T75" i="26"/>
  <c r="T69" i="26"/>
  <c r="U17" i="26"/>
  <c r="T17" i="26"/>
  <c r="U42" i="26"/>
  <c r="T42" i="26"/>
  <c r="U16" i="28"/>
  <c r="T16" i="28"/>
  <c r="U26" i="28"/>
  <c r="T26" i="28"/>
  <c r="U66" i="28"/>
  <c r="T66" i="28"/>
  <c r="T24" i="26"/>
  <c r="U32" i="26"/>
  <c r="T32" i="26"/>
  <c r="U35" i="26"/>
  <c r="T35" i="26"/>
  <c r="T41" i="26"/>
  <c r="T44" i="26"/>
  <c r="T52" i="26"/>
  <c r="T64" i="26"/>
  <c r="T95" i="26"/>
  <c r="T15" i="27"/>
  <c r="T29" i="27"/>
  <c r="U95" i="27"/>
  <c r="T95" i="27"/>
  <c r="U30" i="28"/>
  <c r="T30" i="28"/>
  <c r="Q32" i="28"/>
  <c r="U46" i="28"/>
  <c r="T46" i="28"/>
  <c r="P87" i="24"/>
  <c r="P115" i="24" s="1"/>
  <c r="U42" i="25"/>
  <c r="P87" i="25"/>
  <c r="T12" i="26"/>
  <c r="T23" i="26"/>
  <c r="T40" i="26"/>
  <c r="T51" i="26"/>
  <c r="T63" i="26"/>
  <c r="U74" i="26"/>
  <c r="T74" i="26"/>
  <c r="U73" i="26"/>
  <c r="T73" i="26"/>
  <c r="T94" i="26"/>
  <c r="U69" i="27"/>
  <c r="U17" i="27"/>
  <c r="T17" i="27"/>
  <c r="T75" i="27"/>
  <c r="T69" i="27"/>
  <c r="T14" i="27"/>
  <c r="T25" i="27"/>
  <c r="T28" i="27"/>
  <c r="U42" i="27"/>
  <c r="T42" i="27"/>
  <c r="T45" i="27"/>
  <c r="T53" i="27"/>
  <c r="Q61" i="27"/>
  <c r="U71" i="27"/>
  <c r="P17" i="28"/>
  <c r="U19" i="28"/>
  <c r="T19" i="28"/>
  <c r="P35" i="28"/>
  <c r="T35" i="28" s="1"/>
  <c r="U68" i="24"/>
  <c r="T68" i="24"/>
  <c r="Q87" i="24"/>
  <c r="Q115" i="24" s="1"/>
  <c r="T71" i="25"/>
  <c r="Q87" i="25"/>
  <c r="U55" i="26"/>
  <c r="T55" i="26"/>
  <c r="U87" i="26"/>
  <c r="E87" i="26"/>
  <c r="E115" i="26" s="1"/>
  <c r="U115" i="26" s="1"/>
  <c r="T87" i="26"/>
  <c r="T41" i="27"/>
  <c r="T44" i="27"/>
  <c r="T52" i="27"/>
  <c r="R69" i="27"/>
  <c r="Q75" i="27"/>
  <c r="U75" i="27" s="1"/>
  <c r="U87" i="27"/>
  <c r="E87" i="27"/>
  <c r="E115" i="27" s="1"/>
  <c r="U115" i="27" s="1"/>
  <c r="T87" i="27"/>
  <c r="U88" i="27"/>
  <c r="T88" i="27"/>
  <c r="U15" i="28"/>
  <c r="T15" i="28"/>
  <c r="Q17" i="28"/>
  <c r="Q35" i="28"/>
  <c r="U35" i="28" s="1"/>
  <c r="U58" i="28"/>
  <c r="T58" i="28"/>
  <c r="P69" i="28"/>
  <c r="T69" i="28" s="1"/>
  <c r="U26" i="26"/>
  <c r="T26" i="26"/>
  <c r="U68" i="27"/>
  <c r="T68" i="27"/>
  <c r="T63" i="27"/>
  <c r="P87" i="27"/>
  <c r="P26" i="28"/>
  <c r="U29" i="28"/>
  <c r="T29" i="28"/>
  <c r="U54" i="28"/>
  <c r="T54" i="28"/>
  <c r="U68" i="26"/>
  <c r="T68" i="26"/>
  <c r="U55" i="27"/>
  <c r="T55" i="27"/>
  <c r="Q115" i="27"/>
  <c r="Q114" i="27"/>
  <c r="U32" i="28"/>
  <c r="T32" i="28"/>
  <c r="P55" i="28"/>
  <c r="U67" i="28"/>
  <c r="T67" i="28"/>
  <c r="U98" i="7"/>
  <c r="T98" i="7"/>
  <c r="U73" i="28"/>
  <c r="T73" i="28"/>
  <c r="U74" i="28"/>
  <c r="T74" i="28"/>
  <c r="E82" i="24"/>
  <c r="E82" i="17"/>
  <c r="E82" i="15"/>
  <c r="E82" i="14"/>
  <c r="U109" i="28"/>
  <c r="U98" i="27"/>
  <c r="U106" i="27"/>
  <c r="T108" i="20"/>
  <c r="U100" i="19"/>
  <c r="T110" i="18"/>
  <c r="T107" i="17"/>
  <c r="T107" i="12"/>
  <c r="U105" i="8"/>
  <c r="T105" i="8"/>
  <c r="U103" i="6"/>
  <c r="T103" i="6"/>
  <c r="U55" i="28"/>
  <c r="T55" i="28"/>
  <c r="U87" i="28"/>
  <c r="E87" i="28"/>
  <c r="E115" i="28" s="1"/>
  <c r="U115" i="28" s="1"/>
  <c r="T87" i="28"/>
  <c r="E82" i="25"/>
  <c r="S97" i="11"/>
  <c r="P87" i="28"/>
  <c r="P115" i="28" s="1"/>
  <c r="T92" i="28"/>
  <c r="E82" i="26"/>
  <c r="E82" i="19"/>
  <c r="E82" i="11"/>
  <c r="E82" i="8"/>
  <c r="E82" i="7"/>
  <c r="E82" i="6"/>
  <c r="T108" i="1"/>
  <c r="T112" i="1"/>
  <c r="T98" i="28"/>
  <c r="T100" i="28"/>
  <c r="S97" i="26"/>
  <c r="U103" i="26"/>
  <c r="U111" i="26"/>
  <c r="M114" i="24"/>
  <c r="S114" i="24" s="1"/>
  <c r="T99" i="23"/>
  <c r="T101" i="23"/>
  <c r="T107" i="23"/>
  <c r="T109" i="23"/>
  <c r="E97" i="20"/>
  <c r="U97" i="20" s="1"/>
  <c r="T100" i="16"/>
  <c r="T102" i="16"/>
  <c r="T99" i="14"/>
  <c r="T101" i="14"/>
  <c r="U107" i="13"/>
  <c r="T103" i="11"/>
  <c r="T105" i="11"/>
  <c r="T107" i="11"/>
  <c r="U101" i="8"/>
  <c r="T101" i="8"/>
  <c r="U101" i="6"/>
  <c r="T101" i="6"/>
  <c r="T68" i="28"/>
  <c r="U68" i="28"/>
  <c r="Q87" i="28"/>
  <c r="Q115" i="28" s="1"/>
  <c r="T91" i="28"/>
  <c r="E82" i="20"/>
  <c r="R97" i="27"/>
  <c r="E97" i="18"/>
  <c r="E114" i="18" s="1"/>
  <c r="T98" i="12"/>
  <c r="T100" i="12"/>
  <c r="T102" i="12"/>
  <c r="T110" i="12"/>
  <c r="M114" i="10"/>
  <c r="S114" i="10" s="1"/>
  <c r="U103" i="9"/>
  <c r="T107" i="9"/>
  <c r="T109" i="9"/>
  <c r="U102" i="7"/>
  <c r="T102" i="7"/>
  <c r="U104" i="7"/>
  <c r="T104" i="7"/>
  <c r="T72" i="28"/>
  <c r="R87" i="28"/>
  <c r="T90" i="28"/>
  <c r="E82" i="9"/>
  <c r="E82" i="3"/>
  <c r="U100" i="25"/>
  <c r="U108" i="25"/>
  <c r="T99" i="21"/>
  <c r="T101" i="21"/>
  <c r="T103" i="21"/>
  <c r="T109" i="20"/>
  <c r="T101" i="19"/>
  <c r="T103" i="19"/>
  <c r="T111" i="18"/>
  <c r="T108" i="17"/>
  <c r="U110" i="17"/>
  <c r="T108" i="16"/>
  <c r="T110" i="16"/>
  <c r="T112" i="16"/>
  <c r="T105" i="15"/>
  <c r="T107" i="15"/>
  <c r="T109" i="15"/>
  <c r="T104" i="13"/>
  <c r="T112" i="13"/>
  <c r="L114" i="8"/>
  <c r="R114" i="8" s="1"/>
  <c r="R97" i="8"/>
  <c r="T71" i="28"/>
  <c r="S87" i="28"/>
  <c r="T107" i="24"/>
  <c r="T109" i="24"/>
  <c r="R97" i="22"/>
  <c r="T101" i="22"/>
  <c r="T103" i="22"/>
  <c r="T109" i="22"/>
  <c r="T111" i="22"/>
  <c r="E97" i="21"/>
  <c r="T97" i="21" s="1"/>
  <c r="S97" i="20"/>
  <c r="T101" i="20"/>
  <c r="T105" i="19"/>
  <c r="T103" i="18"/>
  <c r="T100" i="17"/>
  <c r="T99" i="16"/>
  <c r="T99" i="15"/>
  <c r="T101" i="15"/>
  <c r="T98" i="13"/>
  <c r="T100" i="13"/>
  <c r="T102" i="13"/>
  <c r="T106" i="13"/>
  <c r="T110" i="13"/>
  <c r="U112" i="12"/>
  <c r="T98" i="11"/>
  <c r="T100" i="11"/>
  <c r="T102" i="11"/>
  <c r="T99" i="10"/>
  <c r="T99" i="8"/>
  <c r="U100" i="7"/>
  <c r="T100" i="7"/>
  <c r="U74" i="27"/>
  <c r="T74" i="27"/>
  <c r="U73" i="27"/>
  <c r="T73" i="27"/>
  <c r="U69" i="28"/>
  <c r="U17" i="28"/>
  <c r="T17" i="28"/>
  <c r="U42" i="28"/>
  <c r="T42" i="28"/>
  <c r="T45" i="28"/>
  <c r="U71" i="28"/>
  <c r="T88" i="28"/>
  <c r="U107" i="1"/>
  <c r="T111" i="1"/>
  <c r="S97" i="28"/>
  <c r="U105" i="24"/>
  <c r="T98" i="23"/>
  <c r="T106" i="23"/>
  <c r="M114" i="23"/>
  <c r="S114" i="23" s="1"/>
  <c r="U99" i="22"/>
  <c r="U107" i="22"/>
  <c r="T98" i="14"/>
  <c r="T111" i="10"/>
  <c r="U105" i="6"/>
  <c r="T105" i="6"/>
  <c r="U106" i="7"/>
  <c r="T109" i="4"/>
  <c r="U110" i="2"/>
  <c r="U112" i="2"/>
  <c r="M114" i="2"/>
  <c r="S114" i="2" s="1"/>
  <c r="T110" i="4"/>
  <c r="L114" i="1"/>
  <c r="R114" i="1" s="1"/>
  <c r="T107" i="6"/>
  <c r="S97" i="5"/>
  <c r="T103" i="5"/>
  <c r="T98" i="6"/>
  <c r="T109" i="6"/>
  <c r="T111" i="6"/>
  <c r="T105" i="5"/>
  <c r="T111" i="5"/>
  <c r="T99" i="4"/>
  <c r="T100" i="3"/>
  <c r="T102" i="3"/>
  <c r="T108" i="3"/>
  <c r="T110" i="3"/>
  <c r="T102" i="2"/>
  <c r="T104" i="2"/>
  <c r="J114" i="7"/>
  <c r="T111" i="8"/>
  <c r="T110" i="7"/>
  <c r="L114" i="21"/>
  <c r="R114" i="21" s="1"/>
  <c r="L114" i="13"/>
  <c r="R114" i="13" s="1"/>
  <c r="D114" i="11"/>
  <c r="L114" i="11"/>
  <c r="R114" i="11" s="1"/>
  <c r="D114" i="5"/>
  <c r="D114" i="3"/>
  <c r="I114" i="8"/>
  <c r="I114" i="4"/>
  <c r="T115" i="17"/>
  <c r="U115" i="17"/>
  <c r="U115" i="13"/>
  <c r="T115" i="13"/>
  <c r="U115" i="9"/>
  <c r="T115" i="9"/>
  <c r="U115" i="7"/>
  <c r="T115" i="7"/>
  <c r="U115" i="5"/>
  <c r="T115" i="5"/>
  <c r="M114" i="27"/>
  <c r="S114" i="27" s="1"/>
  <c r="Q114" i="26"/>
  <c r="L114" i="25"/>
  <c r="R114" i="25" s="1"/>
  <c r="Q114" i="20"/>
  <c r="P115" i="18"/>
  <c r="Q115" i="16"/>
  <c r="M114" i="15"/>
  <c r="S114" i="15" s="1"/>
  <c r="Q114" i="14"/>
  <c r="L115" i="13"/>
  <c r="R115" i="13" s="1"/>
  <c r="I114" i="6"/>
  <c r="P114" i="4"/>
  <c r="H114" i="16"/>
  <c r="H114" i="10"/>
  <c r="U115" i="10"/>
  <c r="H114" i="8"/>
  <c r="Q114" i="8"/>
  <c r="I115" i="8"/>
  <c r="I115" i="4"/>
  <c r="I114" i="24"/>
  <c r="P114" i="22"/>
  <c r="I114" i="20"/>
  <c r="D114" i="15"/>
  <c r="F114" i="10"/>
  <c r="N114" i="10"/>
  <c r="M114" i="9"/>
  <c r="S114" i="9" s="1"/>
  <c r="J115" i="7"/>
  <c r="P114" i="6"/>
  <c r="Q114" i="2"/>
  <c r="M114" i="1"/>
  <c r="S114" i="1" s="1"/>
  <c r="L115" i="1"/>
  <c r="R115" i="1" s="1"/>
  <c r="D114" i="25"/>
  <c r="Q114" i="22"/>
  <c r="L114" i="19"/>
  <c r="R114" i="19" s="1"/>
  <c r="L114" i="17"/>
  <c r="R114" i="17" s="1"/>
  <c r="H114" i="12"/>
  <c r="P114" i="12"/>
  <c r="Q114" i="6"/>
  <c r="H114" i="2"/>
  <c r="P114" i="28"/>
  <c r="N114" i="24"/>
  <c r="D114" i="23"/>
  <c r="H114" i="22"/>
  <c r="L115" i="21"/>
  <c r="R115" i="21" s="1"/>
  <c r="D114" i="19"/>
  <c r="M114" i="19"/>
  <c r="S114" i="19" s="1"/>
  <c r="D114" i="17"/>
  <c r="M114" i="17"/>
  <c r="S114" i="17" s="1"/>
  <c r="P114" i="16"/>
  <c r="I114" i="12"/>
  <c r="Q114" i="12"/>
  <c r="P114" i="10"/>
  <c r="N114" i="8"/>
  <c r="D114" i="7"/>
  <c r="F114" i="4"/>
  <c r="I114" i="2"/>
  <c r="Q114" i="28"/>
  <c r="P114" i="26"/>
  <c r="I114" i="22"/>
  <c r="P114" i="20"/>
  <c r="I114" i="16"/>
  <c r="L114" i="15"/>
  <c r="R114" i="15" s="1"/>
  <c r="P114" i="14"/>
  <c r="U115" i="12"/>
  <c r="I114" i="10"/>
  <c r="Q114" i="10"/>
  <c r="M114" i="7"/>
  <c r="S114" i="7" s="1"/>
  <c r="U97" i="21"/>
  <c r="E114" i="21"/>
  <c r="T97" i="20"/>
  <c r="T97" i="18"/>
  <c r="U97" i="18"/>
  <c r="E97" i="28"/>
  <c r="T115" i="26"/>
  <c r="U115" i="25"/>
  <c r="M114" i="22"/>
  <c r="S114" i="22" s="1"/>
  <c r="U110" i="20"/>
  <c r="T110" i="20"/>
  <c r="U110" i="19"/>
  <c r="T110" i="19"/>
  <c r="U112" i="18"/>
  <c r="T112" i="18"/>
  <c r="T115" i="14"/>
  <c r="U99" i="12"/>
  <c r="E97" i="12"/>
  <c r="T99" i="12"/>
  <c r="U101" i="12"/>
  <c r="T101" i="12"/>
  <c r="T115" i="11"/>
  <c r="T111" i="9"/>
  <c r="U111" i="9"/>
  <c r="U112" i="3"/>
  <c r="T112" i="3"/>
  <c r="E97" i="1"/>
  <c r="R97" i="28"/>
  <c r="T115" i="27"/>
  <c r="L114" i="23"/>
  <c r="R114" i="23" s="1"/>
  <c r="E114" i="22"/>
  <c r="U99" i="19"/>
  <c r="T99" i="19"/>
  <c r="E97" i="19"/>
  <c r="U99" i="18"/>
  <c r="T99" i="18"/>
  <c r="U109" i="17"/>
  <c r="T109" i="17"/>
  <c r="U109" i="16"/>
  <c r="T109" i="16"/>
  <c r="U98" i="15"/>
  <c r="T98" i="15"/>
  <c r="E97" i="15"/>
  <c r="U108" i="13"/>
  <c r="T108" i="13"/>
  <c r="T109" i="11"/>
  <c r="U109" i="11"/>
  <c r="U111" i="11"/>
  <c r="T111" i="11"/>
  <c r="T98" i="10"/>
  <c r="E97" i="10"/>
  <c r="U98" i="10"/>
  <c r="U100" i="9"/>
  <c r="T100" i="9"/>
  <c r="U110" i="8"/>
  <c r="T110" i="8"/>
  <c r="U110" i="10"/>
  <c r="T110" i="10"/>
  <c r="E97" i="23"/>
  <c r="U105" i="20"/>
  <c r="T105" i="20"/>
  <c r="U107" i="19"/>
  <c r="T107" i="19"/>
  <c r="U107" i="18"/>
  <c r="T107" i="18"/>
  <c r="U106" i="15"/>
  <c r="T106" i="15"/>
  <c r="U108" i="15"/>
  <c r="T108" i="15"/>
  <c r="L114" i="14"/>
  <c r="R114" i="14" s="1"/>
  <c r="R97" i="14"/>
  <c r="U103" i="14"/>
  <c r="T103" i="14"/>
  <c r="U105" i="14"/>
  <c r="T105" i="14"/>
  <c r="U108" i="10"/>
  <c r="T108" i="10"/>
  <c r="U103" i="8"/>
  <c r="T103" i="8"/>
  <c r="L114" i="7"/>
  <c r="R114" i="7" s="1"/>
  <c r="R97" i="7"/>
  <c r="U100" i="21"/>
  <c r="T100" i="21"/>
  <c r="T98" i="17"/>
  <c r="E97" i="17"/>
  <c r="U98" i="16"/>
  <c r="T98" i="16"/>
  <c r="E97" i="16"/>
  <c r="T105" i="1"/>
  <c r="T102" i="28"/>
  <c r="T110" i="28"/>
  <c r="T99" i="27"/>
  <c r="T107" i="27"/>
  <c r="T104" i="26"/>
  <c r="T112" i="26"/>
  <c r="L114" i="26"/>
  <c r="R114" i="26" s="1"/>
  <c r="T101" i="25"/>
  <c r="T109" i="25"/>
  <c r="M114" i="25"/>
  <c r="S114" i="25" s="1"/>
  <c r="E97" i="24"/>
  <c r="T98" i="24"/>
  <c r="T106" i="24"/>
  <c r="T103" i="23"/>
  <c r="T111" i="23"/>
  <c r="T100" i="22"/>
  <c r="T108" i="22"/>
  <c r="U98" i="21"/>
  <c r="U108" i="21"/>
  <c r="T108" i="21"/>
  <c r="M114" i="21"/>
  <c r="S114" i="21" s="1"/>
  <c r="U99" i="20"/>
  <c r="T103" i="20"/>
  <c r="U101" i="18"/>
  <c r="T105" i="18"/>
  <c r="U104" i="17"/>
  <c r="T104" i="17"/>
  <c r="U106" i="16"/>
  <c r="T106" i="16"/>
  <c r="U111" i="16"/>
  <c r="U100" i="15"/>
  <c r="T104" i="15"/>
  <c r="E97" i="14"/>
  <c r="S97" i="14"/>
  <c r="M114" i="14"/>
  <c r="S114" i="14" s="1"/>
  <c r="U111" i="14"/>
  <c r="T111" i="14"/>
  <c r="U103" i="13"/>
  <c r="T103" i="13"/>
  <c r="U111" i="13"/>
  <c r="T111" i="13"/>
  <c r="U108" i="12"/>
  <c r="T108" i="12"/>
  <c r="U104" i="11"/>
  <c r="T104" i="11"/>
  <c r="U106" i="11"/>
  <c r="T106" i="11"/>
  <c r="U100" i="2"/>
  <c r="T100" i="2"/>
  <c r="U108" i="2"/>
  <c r="T108" i="2"/>
  <c r="U101" i="7"/>
  <c r="T101" i="7"/>
  <c r="T102" i="1"/>
  <c r="T110" i="1"/>
  <c r="T99" i="28"/>
  <c r="T107" i="28"/>
  <c r="T104" i="27"/>
  <c r="T112" i="27"/>
  <c r="T101" i="26"/>
  <c r="T109" i="26"/>
  <c r="E97" i="25"/>
  <c r="T98" i="25"/>
  <c r="T106" i="25"/>
  <c r="T103" i="24"/>
  <c r="T111" i="24"/>
  <c r="T100" i="23"/>
  <c r="T108" i="23"/>
  <c r="T115" i="23"/>
  <c r="T97" i="22"/>
  <c r="T105" i="22"/>
  <c r="U102" i="21"/>
  <c r="T106" i="21"/>
  <c r="U98" i="17"/>
  <c r="T102" i="17"/>
  <c r="T99" i="13"/>
  <c r="E97" i="13"/>
  <c r="U99" i="13"/>
  <c r="U101" i="13"/>
  <c r="T101" i="13"/>
  <c r="T104" i="12"/>
  <c r="U104" i="12"/>
  <c r="U106" i="12"/>
  <c r="T106" i="12"/>
  <c r="T112" i="28"/>
  <c r="T101" i="27"/>
  <c r="T109" i="27"/>
  <c r="E97" i="26"/>
  <c r="T98" i="26"/>
  <c r="T106" i="26"/>
  <c r="T103" i="25"/>
  <c r="T111" i="25"/>
  <c r="T100" i="24"/>
  <c r="T108" i="24"/>
  <c r="T105" i="23"/>
  <c r="T102" i="22"/>
  <c r="T110" i="22"/>
  <c r="U102" i="20"/>
  <c r="T102" i="20"/>
  <c r="U107" i="20"/>
  <c r="T111" i="20"/>
  <c r="U102" i="19"/>
  <c r="T102" i="19"/>
  <c r="U104" i="18"/>
  <c r="T104" i="18"/>
  <c r="U109" i="18"/>
  <c r="U112" i="17"/>
  <c r="T112" i="17"/>
  <c r="U103" i="15"/>
  <c r="T103" i="15"/>
  <c r="U100" i="14"/>
  <c r="T100" i="14"/>
  <c r="U101" i="10"/>
  <c r="T101" i="10"/>
  <c r="U103" i="10"/>
  <c r="T103" i="10"/>
  <c r="E97" i="27"/>
  <c r="U105" i="21"/>
  <c r="T105" i="21"/>
  <c r="U110" i="21"/>
  <c r="U101" i="17"/>
  <c r="T101" i="17"/>
  <c r="U106" i="17"/>
  <c r="U101" i="16"/>
  <c r="T101" i="16"/>
  <c r="U111" i="15"/>
  <c r="T111" i="15"/>
  <c r="U108" i="14"/>
  <c r="T108" i="14"/>
  <c r="E97" i="11"/>
  <c r="U99" i="11"/>
  <c r="T99" i="11"/>
  <c r="T101" i="11"/>
  <c r="U101" i="11"/>
  <c r="U108" i="7"/>
  <c r="T108" i="7"/>
  <c r="R97" i="18"/>
  <c r="S97" i="17"/>
  <c r="R97" i="12"/>
  <c r="U115" i="8"/>
  <c r="U115" i="6"/>
  <c r="U112" i="4"/>
  <c r="T112" i="4"/>
  <c r="T101" i="2"/>
  <c r="U105" i="9"/>
  <c r="T105" i="9"/>
  <c r="T115" i="21"/>
  <c r="U106" i="10"/>
  <c r="T98" i="9"/>
  <c r="U108" i="8"/>
  <c r="T112" i="8"/>
  <c r="E97" i="7"/>
  <c r="U99" i="7"/>
  <c r="T99" i="7"/>
  <c r="U102" i="6"/>
  <c r="T102" i="6"/>
  <c r="U104" i="6"/>
  <c r="T104" i="6"/>
  <c r="E97" i="5"/>
  <c r="U99" i="5"/>
  <c r="T99" i="5"/>
  <c r="U101" i="5"/>
  <c r="T101" i="5"/>
  <c r="T110" i="5"/>
  <c r="U98" i="4"/>
  <c r="T98" i="4"/>
  <c r="E97" i="4"/>
  <c r="T107" i="4"/>
  <c r="T104" i="3"/>
  <c r="U115" i="3"/>
  <c r="T115" i="15"/>
  <c r="E97" i="9"/>
  <c r="L114" i="9"/>
  <c r="R114" i="9" s="1"/>
  <c r="T100" i="8"/>
  <c r="E97" i="8"/>
  <c r="E97" i="6"/>
  <c r="M114" i="6"/>
  <c r="S114" i="6" s="1"/>
  <c r="S97" i="6"/>
  <c r="U110" i="6"/>
  <c r="T110" i="6"/>
  <c r="U112" i="6"/>
  <c r="T112" i="6"/>
  <c r="U107" i="5"/>
  <c r="T107" i="5"/>
  <c r="U109" i="5"/>
  <c r="T109" i="5"/>
  <c r="U104" i="4"/>
  <c r="T104" i="4"/>
  <c r="U106" i="4"/>
  <c r="T106" i="4"/>
  <c r="U101" i="3"/>
  <c r="E97" i="3"/>
  <c r="T101" i="3"/>
  <c r="U103" i="3"/>
  <c r="T103" i="3"/>
  <c r="R97" i="2"/>
  <c r="L114" i="2"/>
  <c r="R114" i="2" s="1"/>
  <c r="U102" i="8"/>
  <c r="T102" i="8"/>
  <c r="U107" i="7"/>
  <c r="T107" i="7"/>
  <c r="U109" i="3"/>
  <c r="T109" i="3"/>
  <c r="U111" i="3"/>
  <c r="T111" i="3"/>
  <c r="L114" i="4"/>
  <c r="R114" i="4" s="1"/>
  <c r="M114" i="3"/>
  <c r="S114" i="3" s="1"/>
  <c r="E97" i="2"/>
  <c r="T98" i="2"/>
  <c r="T106" i="2"/>
  <c r="T98" i="3"/>
  <c r="T106" i="3"/>
  <c r="T103" i="2"/>
  <c r="T111" i="2"/>
  <c r="T115" i="2"/>
  <c r="U115" i="20" l="1"/>
  <c r="T115" i="20"/>
  <c r="T115" i="28"/>
  <c r="P114" i="23"/>
  <c r="P115" i="23"/>
  <c r="P115" i="13"/>
  <c r="P114" i="13"/>
  <c r="Q114" i="1"/>
  <c r="Q115" i="1"/>
  <c r="P114" i="5"/>
  <c r="P115" i="5"/>
  <c r="Q114" i="24"/>
  <c r="Q114" i="21"/>
  <c r="Q115" i="21"/>
  <c r="Q115" i="13"/>
  <c r="Q114" i="13"/>
  <c r="P115" i="15"/>
  <c r="P114" i="15"/>
  <c r="P115" i="9"/>
  <c r="P114" i="9"/>
  <c r="Q114" i="18"/>
  <c r="Q114" i="25"/>
  <c r="Q115" i="25"/>
  <c r="U61" i="27"/>
  <c r="T61" i="27"/>
  <c r="Q114" i="23"/>
  <c r="Q115" i="23"/>
  <c r="U115" i="18"/>
  <c r="T115" i="18"/>
  <c r="U32" i="8"/>
  <c r="T32" i="8"/>
  <c r="P115" i="7"/>
  <c r="P114" i="7"/>
  <c r="P115" i="2"/>
  <c r="P114" i="2"/>
  <c r="T115" i="19"/>
  <c r="U115" i="16"/>
  <c r="T115" i="16"/>
  <c r="Q114" i="9"/>
  <c r="Q115" i="9"/>
  <c r="P114" i="11"/>
  <c r="P115" i="11"/>
  <c r="Q115" i="7"/>
  <c r="Q114" i="7"/>
  <c r="Q114" i="5"/>
  <c r="Q115" i="5"/>
  <c r="E114" i="20"/>
  <c r="T114" i="20" s="1"/>
  <c r="P114" i="8"/>
  <c r="P114" i="24"/>
  <c r="P114" i="25"/>
  <c r="P115" i="25"/>
  <c r="T115" i="22"/>
  <c r="U115" i="22"/>
  <c r="Q115" i="17"/>
  <c r="Q114" i="17"/>
  <c r="T115" i="1"/>
  <c r="U115" i="24"/>
  <c r="T115" i="24"/>
  <c r="U32" i="16"/>
  <c r="T32" i="16"/>
  <c r="Q114" i="11"/>
  <c r="Q115" i="11"/>
  <c r="P114" i="1"/>
  <c r="P115" i="1"/>
  <c r="P115" i="3"/>
  <c r="P114" i="3"/>
  <c r="P115" i="27"/>
  <c r="P114" i="27"/>
  <c r="Q114" i="19"/>
  <c r="Q115" i="19"/>
  <c r="U115" i="4"/>
  <c r="T115" i="4"/>
  <c r="Q114" i="4"/>
  <c r="Q115" i="4"/>
  <c r="U97" i="14"/>
  <c r="T97" i="14"/>
  <c r="E114" i="14"/>
  <c r="E114" i="12"/>
  <c r="U97" i="12"/>
  <c r="T97" i="12"/>
  <c r="T97" i="2"/>
  <c r="E114" i="2"/>
  <c r="U97" i="2"/>
  <c r="E114" i="26"/>
  <c r="U97" i="26"/>
  <c r="T97" i="26"/>
  <c r="T97" i="24"/>
  <c r="E114" i="24"/>
  <c r="U97" i="24"/>
  <c r="U97" i="19"/>
  <c r="T97" i="19"/>
  <c r="E114" i="19"/>
  <c r="U97" i="8"/>
  <c r="T97" i="8"/>
  <c r="E114" i="8"/>
  <c r="E114" i="11"/>
  <c r="U97" i="11"/>
  <c r="T97" i="11"/>
  <c r="U97" i="23"/>
  <c r="T97" i="23"/>
  <c r="E114" i="23"/>
  <c r="E114" i="10"/>
  <c r="T97" i="10"/>
  <c r="U97" i="10"/>
  <c r="U97" i="15"/>
  <c r="E114" i="15"/>
  <c r="T97" i="15"/>
  <c r="U97" i="1"/>
  <c r="T97" i="1"/>
  <c r="E114" i="1"/>
  <c r="U114" i="18"/>
  <c r="T114" i="18"/>
  <c r="E114" i="3"/>
  <c r="T97" i="3"/>
  <c r="U97" i="3"/>
  <c r="T97" i="7"/>
  <c r="E114" i="7"/>
  <c r="U97" i="7"/>
  <c r="E114" i="25"/>
  <c r="U97" i="25"/>
  <c r="T97" i="25"/>
  <c r="T114" i="22"/>
  <c r="U114" i="22"/>
  <c r="T114" i="21"/>
  <c r="U114" i="21"/>
  <c r="E114" i="6"/>
  <c r="U97" i="6"/>
  <c r="T97" i="6"/>
  <c r="E114" i="4"/>
  <c r="U97" i="4"/>
  <c r="T97" i="4"/>
  <c r="E114" i="16"/>
  <c r="T97" i="16"/>
  <c r="U97" i="16"/>
  <c r="E114" i="27"/>
  <c r="T97" i="27"/>
  <c r="U97" i="27"/>
  <c r="U97" i="13"/>
  <c r="T97" i="13"/>
  <c r="E114" i="13"/>
  <c r="E114" i="28"/>
  <c r="U97" i="28"/>
  <c r="T97" i="28"/>
  <c r="U114" i="20"/>
  <c r="E114" i="5"/>
  <c r="T97" i="5"/>
  <c r="U97" i="5"/>
  <c r="T97" i="9"/>
  <c r="U97" i="9"/>
  <c r="E114" i="9"/>
  <c r="E114" i="17"/>
  <c r="U97" i="17"/>
  <c r="T97" i="17"/>
  <c r="U114" i="5" l="1"/>
  <c r="T114" i="5"/>
  <c r="U114" i="2"/>
  <c r="T114" i="2"/>
  <c r="U114" i="4"/>
  <c r="T114" i="4"/>
  <c r="U114" i="3"/>
  <c r="T114" i="3"/>
  <c r="U114" i="17"/>
  <c r="T114" i="17"/>
  <c r="U114" i="11"/>
  <c r="T114" i="11"/>
  <c r="U114" i="9"/>
  <c r="T114" i="9"/>
  <c r="T114" i="12"/>
  <c r="U114" i="12"/>
  <c r="T114" i="15"/>
  <c r="U114" i="15"/>
  <c r="U114" i="6"/>
  <c r="T114" i="6"/>
  <c r="U114" i="23"/>
  <c r="T114" i="23"/>
  <c r="U114" i="14"/>
  <c r="T114" i="14"/>
  <c r="T114" i="1"/>
  <c r="U114" i="1"/>
  <c r="T114" i="19"/>
  <c r="U114" i="19"/>
  <c r="U114" i="26"/>
  <c r="T114" i="26"/>
  <c r="T114" i="24"/>
  <c r="U114" i="24"/>
  <c r="U114" i="27"/>
  <c r="T114" i="27"/>
  <c r="U114" i="25"/>
  <c r="T114" i="25"/>
  <c r="U114" i="8"/>
  <c r="T114" i="8"/>
  <c r="T114" i="10"/>
  <c r="U114" i="10"/>
  <c r="U114" i="28"/>
  <c r="T114" i="28"/>
  <c r="T114" i="7"/>
  <c r="U114" i="7"/>
  <c r="U114" i="13"/>
  <c r="T114" i="13"/>
  <c r="U114" i="16"/>
  <c r="T114" i="16"/>
</calcChain>
</file>

<file path=xl/sharedStrings.xml><?xml version="1.0" encoding="utf-8"?>
<sst xmlns="http://schemas.openxmlformats.org/spreadsheetml/2006/main" count="10238" uniqueCount="155">
  <si>
    <t/>
  </si>
  <si>
    <t/>
  </si>
  <si>
    <t>4th Quarter Ended 30 June 2026</t>
  </si>
  <si>
    <t>CONDITIONAL GRANTS TRANSFERRED FROM NATIONAL DEPARTMENTS AND ACTUAL PAYMENTS MADE BY MUNICIPALITIES: PRELIMINARY RESULTS</t>
  </si>
  <si>
    <t>AGGREGRATED INFORMATION FOR LIMPOPO</t>
  </si>
  <si>
    <t>Year to date</t>
  </si>
  <si>
    <t>First Quarter</t>
  </si>
  <si>
    <t>Second Quarter</t>
  </si>
  <si>
    <t>Third Quarter</t>
  </si>
  <si>
    <t>Fourth Quarter</t>
  </si>
  <si>
    <t>YTD Expenditure</t>
  </si>
  <si>
    <t>% Changes from 3rd to 4th Q</t>
  </si>
  <si>
    <t>% Changes for the 4th Q</t>
  </si>
  <si>
    <t>Approved Roll Over</t>
  </si>
  <si>
    <t>R thousands</t>
  </si>
  <si>
    <t>Division of revenue Act No. 24 of 2024</t>
  </si>
  <si>
    <t>Adjustment (Mid year)</t>
  </si>
  <si>
    <t>Other Adjustments</t>
  </si>
  <si>
    <t>Total Available 2025/26</t>
  </si>
  <si>
    <t>Approved payment schedule</t>
  </si>
  <si>
    <t>Transferred to municipalities for direct grants</t>
  </si>
  <si>
    <t>Actual expenditure National Department by 30 September 2025</t>
  </si>
  <si>
    <t>Actual expenditure by municipalities by 30 September 2025</t>
  </si>
  <si>
    <t>Actual expenditure National Department by 31 December 2025</t>
  </si>
  <si>
    <t>Actual expenditure by municipalities by 31 December 2025</t>
  </si>
  <si>
    <t>Actual expenditure National Department by 31 March 2026</t>
  </si>
  <si>
    <t>Actual expenditure by municipalities by 31 March 2026</t>
  </si>
  <si>
    <t>Actual expenditure National Department by 30 June 2026</t>
  </si>
  <si>
    <t>Actual expenditure by municipalities by 30 June 2026</t>
  </si>
  <si>
    <t>Actual expenditure National Department</t>
  </si>
  <si>
    <t>Actual expenditure by municipalities</t>
  </si>
  <si>
    <t>Exp as % of Allocation National Department</t>
  </si>
  <si>
    <t>Exp as % of Allocation by municipalities</t>
  </si>
  <si>
    <t>YTD expenditure by municipalities</t>
  </si>
  <si>
    <t>National Treasury (Vote 8)</t>
  </si>
  <si>
    <t>Programme and Project Preperation Support Grant</t>
  </si>
  <si>
    <t/>
  </si>
  <si>
    <t>Local Government Financial Management Grant</t>
  </si>
  <si>
    <t>Infrastructure Skills Development Grant</t>
  </si>
  <si>
    <t>Integrated City Development Grant</t>
  </si>
  <si>
    <t>Urban Development Financing Grant (Schedule 4B)</t>
  </si>
  <si>
    <t>Neighbourhood Development Partnership (Schedule 5B)</t>
  </si>
  <si>
    <t>Neighbourhood Development Partnership (Schedule 6B)</t>
  </si>
  <si>
    <t>Smart Meter Grant (Schedule 6B)</t>
  </si>
  <si>
    <t>Sub-Total Vote</t>
  </si>
  <si>
    <t>Cooperative Governance (Vote 3)</t>
  </si>
  <si>
    <t>Integrated Urban Development Grant</t>
  </si>
  <si>
    <t>Municipal Systems Improvement Grant (Schedule 5B)</t>
  </si>
  <si>
    <t>Municipal Systems Improvement Grant (Schedule 6B)</t>
  </si>
  <si>
    <t>Municipal Disaster Grant</t>
  </si>
  <si>
    <t>Municipal Disaster Recovery Grant</t>
  </si>
  <si>
    <t>Municipal Demarcation Transition Grant (Schedule 5B)</t>
  </si>
  <si>
    <t>Municipal Demarcation Transition Grant (Schedule 6B)</t>
  </si>
  <si>
    <t>Transport (Vote 40)</t>
  </si>
  <si>
    <t>Public Transport Infrastructure and Systems Grant</t>
  </si>
  <si>
    <t>Public Transport Network Operations Grant</t>
  </si>
  <si>
    <t>Public Transport Network Grant</t>
  </si>
  <si>
    <t>Rural Road Assets Management Systems Grant</t>
  </si>
  <si>
    <t>Public Works and Infrastructure (Vote 13)</t>
  </si>
  <si>
    <t>Expanded Public Works Programme Integrated Grant (Municipality)</t>
  </si>
  <si>
    <t>Mineral Resources and Energy (Vote 34)</t>
  </si>
  <si>
    <t>Integrated National Electrification Programme (Municipal) Grant</t>
  </si>
  <si>
    <t>Integrated National Electrification Programme (Allocation in-kind) Grant</t>
  </si>
  <si>
    <t>Backlogs in the Electrification of Clinics and Schools (Allocation in-kind)</t>
  </si>
  <si>
    <t>Energy Efficiency and Demand Side Management (Municipal) Grant</t>
  </si>
  <si>
    <t>Energy Efficiency and Demand Side Management (Eskom) Grant</t>
  </si>
  <si>
    <t>Water and Sanitation (Vote 41)</t>
  </si>
  <si>
    <t>Backlogs in Water and Sanitation at Clinics and Schools Grant</t>
  </si>
  <si>
    <t>Regional Bulk Infrastructure Grant (Schedule 5B)</t>
  </si>
  <si>
    <t>Regional Bulk Infrastructure Grant (Schedule 6B)</t>
  </si>
  <si>
    <t>Water Services Operating and Transfer Subsidy Grant (Schedule 5B)</t>
  </si>
  <si>
    <t>Water Services Operating and Transfer Subsidy Grant (Schedule 6B)</t>
  </si>
  <si>
    <t>Municipal Drought Relief Grant</t>
  </si>
  <si>
    <t>Municipal Water Infrastructure Grant (Schedule 5B)</t>
  </si>
  <si>
    <t>Municipal Water Infrastructure Grant (Schedule 6B)</t>
  </si>
  <si>
    <t>Bucket Eradication Programme Grant</t>
  </si>
  <si>
    <t>Water Services Infrastructure Grant (Schedule 5B)</t>
  </si>
  <si>
    <t>Water Services Infrastructure Grant (Schedule 6B)</t>
  </si>
  <si>
    <t>Sport and Recreation South Africa (Vote 19)</t>
  </si>
  <si>
    <t>2013 Africa Cup of Nations Host City Operating Grant</t>
  </si>
  <si>
    <t>2014 African Nations Championship Host City Operating Grant</t>
  </si>
  <si>
    <t>2010 World Cup Host City Operating Grant</t>
  </si>
  <si>
    <t>2010 FIFA World Cup Stadiums Development Grant</t>
  </si>
  <si>
    <t>Human Settlements (Vote 33)</t>
  </si>
  <si>
    <t>Rural Households Infrastructure Grant (Schedule 5B)</t>
  </si>
  <si>
    <t>Rural Households Infrastructure Grant (Schedule 6B)</t>
  </si>
  <si>
    <t>Municipal Human Settlements Capacity Grant</t>
  </si>
  <si>
    <t>Municipal Emergency Housing Grant</t>
  </si>
  <si>
    <t>Informal Settlements Upgrading Partnership Grant (Schedule 5B)</t>
  </si>
  <si>
    <t>Sub-Total</t>
  </si>
  <si>
    <t>Municipal Infrastructure Grant</t>
  </si>
  <si>
    <t>Municipal Infrastructure Grant (Schedule 6B)</t>
  </si>
  <si>
    <t>Total</t>
  </si>
  <si>
    <t xml:space="preserve"> </t>
  </si>
  <si>
    <t>Transfers by Provincial Departments to Municipalities( Agency services)</t>
  </si>
  <si>
    <t>Main Budget</t>
  </si>
  <si>
    <t>Adjustment Budget</t>
  </si>
  <si>
    <t>Transferred from Provincial Departments to Municipalities</t>
  </si>
  <si>
    <t>Actual expenditure Provincial Department by 30 September 2025</t>
  </si>
  <si>
    <t>Actual expenditure Provincial Department by 31 December 2025</t>
  </si>
  <si>
    <t>Actual expenditure Provincial Department by 31 March 2026</t>
  </si>
  <si>
    <t>Actual expenditure Provincial Department by 30 June 2026</t>
  </si>
  <si>
    <t>Actual expenditure Provincial Department</t>
  </si>
  <si>
    <t>Exp as % of Allocation Provincial Department</t>
  </si>
  <si>
    <t>Summary by Provincial Departments</t>
  </si>
  <si>
    <t>Education</t>
  </si>
  <si>
    <t>Health</t>
  </si>
  <si>
    <t>Social Development</t>
  </si>
  <si>
    <t>Public Works, Roads and Transport</t>
  </si>
  <si>
    <t>Agriculture</t>
  </si>
  <si>
    <t>Sport, Arts and Culture</t>
  </si>
  <si>
    <t>Housing and Local Government</t>
  </si>
  <si>
    <t>Office of the Premier</t>
  </si>
  <si>
    <t>Other Departments</t>
  </si>
  <si>
    <t>LIMPOPO: GREATER GIYANI (LIM331)</t>
  </si>
  <si>
    <t>LIMPOPO: GREATER LETABA (LIM332)</t>
  </si>
  <si>
    <t>LIMPOPO: GREATER TZANEEN (LIM333)</t>
  </si>
  <si>
    <t>LIMPOPO: BA-PHALABORWA (LIM334)</t>
  </si>
  <si>
    <t>LIMPOPO: MARULENG (LIM335)</t>
  </si>
  <si>
    <t>LIMPOPO: MOPANI (DC33)</t>
  </si>
  <si>
    <t>LIMPOPO: MUSINA (LIM341)</t>
  </si>
  <si>
    <t>LIMPOPO: THULAMELA (LIM343)</t>
  </si>
  <si>
    <t>LIMPOPO: MAKHADO (LIM344)</t>
  </si>
  <si>
    <t>LIMPOPO: COLLINS CHABANE (LIM345)</t>
  </si>
  <si>
    <t>LIMPOPO: VHEMBE (DC34)</t>
  </si>
  <si>
    <t>LIMPOPO: BLOUBERG (LIM351)</t>
  </si>
  <si>
    <t>LIMPOPO: MOLEMOLE (LIM353)</t>
  </si>
  <si>
    <t>LIMPOPO: POLOKWANE (LIM354)</t>
  </si>
  <si>
    <t>LIMPOPO: LEPELLE-NKUMPI (LIM355)</t>
  </si>
  <si>
    <t>LIMPOPO: CAPRICORN (DC35)</t>
  </si>
  <si>
    <t>LIMPOPO: THABAZIMBI (LIM361)</t>
  </si>
  <si>
    <t>LIMPOPO: LEPHALALE (LIM362)</t>
  </si>
  <si>
    <t>LIMPOPO: BELA BELA (LIM366)</t>
  </si>
  <si>
    <t>LIMPOPO: MOGALAKWENA (LIM367)</t>
  </si>
  <si>
    <t>LIMPOPO: MODIMOLLE-MOOKGOPONG (LIM368)</t>
  </si>
  <si>
    <t>LIMPOPO: WATERBERG (DC36)</t>
  </si>
  <si>
    <t>LIMPOPO: EPHRAIM MOGALE (LIM471)</t>
  </si>
  <si>
    <t>LIMPOPO: ELIAS MOTSOALEDI (LIM472)</t>
  </si>
  <si>
    <t>LIMPOPO: MAKHUDUTHAMAGA (LIM473)</t>
  </si>
  <si>
    <t>LIMPOPO: TUBATSE FETAKGOMO (LIM476)</t>
  </si>
  <si>
    <t>LIMPOPO: SEKHUKHUNE (DC47)</t>
  </si>
  <si>
    <t>Summary by Category of Municipality</t>
  </si>
  <si>
    <t>Category classification</t>
  </si>
  <si>
    <t>Category A</t>
  </si>
  <si>
    <t>Category B</t>
  </si>
  <si>
    <t>Category C</t>
  </si>
  <si>
    <t>Unallocated</t>
  </si>
  <si>
    <t>District Municipality : Names of Conditional Grants received from the District municipality</t>
  </si>
  <si>
    <r>
      <t>Total of Provincial transfers to Municipalities (Part B)</t>
    </r>
    <r>
      <rPr>
        <b/>
        <vertAlign val="superscript"/>
        <sz val="8"/>
        <rFont val="Arial"/>
        <family val="2"/>
      </rPr>
      <t>5</t>
    </r>
  </si>
  <si>
    <t>Unallocated funds e.g DBSA, ESKOM, and Neighbourhood Development Grant.</t>
  </si>
  <si>
    <t>Spending of these grants is done at National department level and therefore no reporting is required from municipalities.</t>
  </si>
  <si>
    <t>Sources: DoRA Monthly reports by the national transferring officer and Municipal sign-offs and electronic verification.</t>
  </si>
  <si>
    <t>All the figures are unaudited.</t>
  </si>
  <si>
    <t>In future provincial Treasuries will be required to provide the National Treasury with a payment schedule</t>
  </si>
  <si>
    <t xml:space="preserve"> in the same format as the provincial payment schedule that correspond with the amount in Budget Statement 1 and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</si>
</sst>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7" formatCode="_(* #,##0_);_(* \(#,##0\);_(* &quot;- &quot;?_);_(@_)"/>
    <numFmt numFmtId="168" formatCode="#\ ###\ ###,"/>
    <numFmt numFmtId="169" formatCode="_(* #,##0_);_(* \(#,##0\);_(* &quot;-&quot;?_);_(@_)"/>
    <numFmt numFmtId="170" formatCode="_(* #,##0_);_(* \(#,##0\);_(* &quot;&quot;\-\ &quot;&quot;?_);_(@_)"/>
    <numFmt numFmtId="171" formatCode="0.0\%;\(0.0\%\);_(* &quot;-&quot;_)"/>
    <numFmt numFmtId="172" formatCode="_(* #,##0,_);_(* \(#,##0,\);_(* &quot;- &quot;?_);_(@_)"/>
  </numFmts>
  <fonts count="12" x14ac:knownFonts="1">
    <font>
      <sz val="10"/>
      <color rgb="FF000000"/>
      <name val="ARIAL"/>
    </font>
    <font>
      <sz val="10"/>
      <color rgb="FF000000"/>
      <name val="ARIAL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sz val="10"/>
      <name val="Arial Narrow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0">
    <xf numFmtId="0" fontId="0" fillId="0" borderId="0" xfId="0"/>
    <xf numFmtId="167" fontId="2" fillId="0" borderId="1" xfId="0" applyNumberFormat="1" applyFont="1" applyBorder="1" applyAlignment="1">
      <alignment horizontal="left" vertical="top" wrapText="1"/>
    </xf>
    <xf numFmtId="168" fontId="2" fillId="0" borderId="1" xfId="0" applyNumberFormat="1" applyFont="1" applyBorder="1" applyAlignment="1">
      <alignment horizontal="center" vertical="top" wrapText="1"/>
    </xf>
    <xf numFmtId="168" fontId="2" fillId="0" borderId="2" xfId="0" applyNumberFormat="1" applyFont="1" applyBorder="1" applyAlignment="1">
      <alignment horizontal="center" vertical="top" wrapText="1"/>
    </xf>
    <xf numFmtId="168" fontId="2" fillId="0" borderId="3" xfId="0" applyNumberFormat="1" applyFont="1" applyBorder="1" applyAlignment="1">
      <alignment horizontal="center" vertical="top" wrapText="1"/>
    </xf>
    <xf numFmtId="168" fontId="2" fillId="0" borderId="0" xfId="0" applyNumberFormat="1" applyFont="1" applyAlignment="1">
      <alignment horizontal="center" vertical="top" wrapText="1"/>
    </xf>
    <xf numFmtId="169" fontId="3" fillId="0" borderId="4" xfId="0" applyNumberFormat="1" applyFont="1" applyBorder="1"/>
    <xf numFmtId="168" fontId="2" fillId="0" borderId="4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horizontal="left"/>
    </xf>
    <xf numFmtId="168" fontId="2" fillId="0" borderId="5" xfId="0" applyNumberFormat="1" applyFont="1" applyBorder="1" applyAlignment="1">
      <alignment horizontal="right"/>
    </xf>
    <xf numFmtId="168" fontId="2" fillId="0" borderId="6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0" xfId="0" applyNumberFormat="1" applyFont="1" applyAlignment="1">
      <alignment horizontal="right"/>
    </xf>
    <xf numFmtId="0" fontId="2" fillId="0" borderId="7" xfId="0" applyFont="1" applyBorder="1" applyAlignment="1">
      <alignment horizontal="left"/>
    </xf>
    <xf numFmtId="168" fontId="2" fillId="0" borderId="7" xfId="0" applyNumberFormat="1" applyFont="1" applyBorder="1" applyAlignment="1">
      <alignment horizontal="right"/>
    </xf>
    <xf numFmtId="168" fontId="2" fillId="0" borderId="8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 indent="1"/>
    </xf>
    <xf numFmtId="168" fontId="2" fillId="0" borderId="4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Continuous" vertical="justify"/>
    </xf>
    <xf numFmtId="10" fontId="2" fillId="0" borderId="2" xfId="1" applyNumberFormat="1" applyFont="1" applyFill="1" applyBorder="1" applyAlignment="1" applyProtection="1">
      <alignment horizontal="right"/>
    </xf>
    <xf numFmtId="10" fontId="2" fillId="0" borderId="1" xfId="1" applyNumberFormat="1" applyFont="1" applyFill="1" applyBorder="1" applyAlignment="1" applyProtection="1">
      <alignment horizontal="right"/>
    </xf>
    <xf numFmtId="0" fontId="2" fillId="2" borderId="4" xfId="0" applyFont="1" applyFill="1" applyBorder="1" applyAlignment="1" applyProtection="1">
      <alignment horizontal="left" indent="1"/>
      <protection locked="0"/>
    </xf>
    <xf numFmtId="10" fontId="2" fillId="0" borderId="3" xfId="1" applyNumberFormat="1" applyFont="1" applyFill="1" applyBorder="1" applyAlignment="1" applyProtection="1">
      <alignment horizontal="right"/>
    </xf>
    <xf numFmtId="10" fontId="2" fillId="0" borderId="4" xfId="1" applyNumberFormat="1" applyFont="1" applyFill="1" applyBorder="1" applyAlignment="1" applyProtection="1">
      <alignment horizontal="right"/>
    </xf>
    <xf numFmtId="168" fontId="3" fillId="0" borderId="3" xfId="0" applyNumberFormat="1" applyFont="1" applyBorder="1" applyAlignment="1" applyProtection="1">
      <alignment horizontal="right"/>
      <protection locked="0"/>
    </xf>
    <xf numFmtId="168" fontId="3" fillId="0" borderId="0" xfId="0" applyNumberFormat="1" applyFont="1" applyAlignment="1" applyProtection="1">
      <alignment horizontal="right"/>
      <protection locked="0"/>
    </xf>
    <xf numFmtId="0" fontId="2" fillId="0" borderId="1" xfId="0" applyFont="1" applyBorder="1"/>
    <xf numFmtId="168" fontId="2" fillId="0" borderId="3" xfId="0" applyNumberFormat="1" applyFont="1" applyBorder="1"/>
    <xf numFmtId="168" fontId="2" fillId="0" borderId="0" xfId="0" applyNumberFormat="1" applyFont="1"/>
    <xf numFmtId="10" fontId="2" fillId="0" borderId="9" xfId="1" applyNumberFormat="1" applyFont="1" applyFill="1" applyBorder="1" applyAlignment="1" applyProtection="1">
      <alignment horizontal="right"/>
    </xf>
    <xf numFmtId="10" fontId="2" fillId="0" borderId="10" xfId="1" applyNumberFormat="1" applyFont="1" applyFill="1" applyBorder="1" applyAlignment="1" applyProtection="1">
      <alignment horizontal="right"/>
    </xf>
    <xf numFmtId="0" fontId="2" fillId="0" borderId="10" xfId="0" applyFont="1" applyBorder="1"/>
    <xf numFmtId="0" fontId="2" fillId="0" borderId="11" xfId="0" applyFont="1" applyBorder="1"/>
    <xf numFmtId="168" fontId="2" fillId="0" borderId="11" xfId="0" applyNumberFormat="1" applyFont="1" applyBorder="1"/>
    <xf numFmtId="10" fontId="2" fillId="0" borderId="11" xfId="1" applyNumberFormat="1" applyFont="1" applyFill="1" applyBorder="1" applyAlignment="1" applyProtection="1">
      <alignment horizontal="right"/>
    </xf>
    <xf numFmtId="0" fontId="3" fillId="0" borderId="0" xfId="0" applyFont="1"/>
    <xf numFmtId="167" fontId="5" fillId="0" borderId="0" xfId="0" applyNumberFormat="1" applyFont="1"/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12" xfId="0" applyFont="1" applyBorder="1" applyAlignment="1">
      <alignment wrapText="1"/>
    </xf>
    <xf numFmtId="0" fontId="9" fillId="0" borderId="13" xfId="0" applyFont="1" applyBorder="1" applyAlignment="1">
      <alignment wrapText="1"/>
    </xf>
    <xf numFmtId="0" fontId="9" fillId="0" borderId="14" xfId="0" applyFont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10" fillId="0" borderId="9" xfId="0" applyFont="1" applyBorder="1" applyAlignment="1">
      <alignment wrapText="1"/>
    </xf>
    <xf numFmtId="0" fontId="10" fillId="0" borderId="10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0" fillId="0" borderId="17" xfId="0" applyFont="1" applyBorder="1" applyAlignment="1">
      <alignment horizontal="center" vertical="top" wrapText="1"/>
    </xf>
    <xf numFmtId="0" fontId="10" fillId="0" borderId="3" xfId="0" applyFont="1" applyBorder="1" applyAlignment="1">
      <alignment wrapText="1"/>
    </xf>
    <xf numFmtId="170" fontId="10" fillId="0" borderId="4" xfId="0" applyNumberFormat="1" applyFont="1" applyBorder="1" applyAlignment="1">
      <alignment wrapText="1"/>
    </xf>
    <xf numFmtId="170" fontId="10" fillId="0" borderId="18" xfId="0" applyNumberFormat="1" applyFont="1" applyBorder="1" applyAlignment="1">
      <alignment wrapText="1"/>
    </xf>
    <xf numFmtId="170" fontId="10" fillId="0" borderId="19" xfId="0" applyNumberFormat="1" applyFont="1" applyBorder="1" applyAlignment="1">
      <alignment wrapText="1"/>
    </xf>
    <xf numFmtId="171" fontId="10" fillId="0" borderId="18" xfId="0" applyNumberFormat="1" applyFont="1" applyBorder="1" applyAlignment="1">
      <alignment wrapText="1"/>
    </xf>
    <xf numFmtId="171" fontId="10" fillId="0" borderId="19" xfId="0" applyNumberFormat="1" applyFont="1" applyBorder="1" applyAlignment="1">
      <alignment wrapText="1"/>
    </xf>
    <xf numFmtId="171" fontId="10" fillId="0" borderId="19" xfId="0" applyNumberFormat="1" applyFont="1" applyBorder="1" applyAlignment="1">
      <alignment shrinkToFit="1"/>
    </xf>
    <xf numFmtId="0" fontId="11" fillId="0" borderId="3" xfId="0" applyFont="1" applyBorder="1" applyAlignment="1">
      <alignment wrapText="1"/>
    </xf>
    <xf numFmtId="171" fontId="11" fillId="0" borderId="18" xfId="0" applyNumberFormat="1" applyFont="1" applyBorder="1" applyAlignment="1">
      <alignment wrapText="1"/>
    </xf>
    <xf numFmtId="171" fontId="11" fillId="0" borderId="19" xfId="0" applyNumberFormat="1" applyFont="1" applyBorder="1" applyAlignment="1">
      <alignment wrapText="1"/>
    </xf>
    <xf numFmtId="171" fontId="11" fillId="0" borderId="19" xfId="0" applyNumberFormat="1" applyFont="1" applyBorder="1" applyAlignment="1">
      <alignment shrinkToFit="1"/>
    </xf>
    <xf numFmtId="0" fontId="10" fillId="0" borderId="8" xfId="0" applyFont="1" applyBorder="1"/>
    <xf numFmtId="171" fontId="10" fillId="0" borderId="20" xfId="0" applyNumberFormat="1" applyFont="1" applyBorder="1"/>
    <xf numFmtId="171" fontId="10" fillId="0" borderId="21" xfId="0" applyNumberFormat="1" applyFont="1" applyBorder="1"/>
    <xf numFmtId="171" fontId="10" fillId="0" borderId="21" xfId="0" applyNumberFormat="1" applyFont="1" applyBorder="1" applyAlignment="1">
      <alignment shrinkToFit="1"/>
    </xf>
    <xf numFmtId="0" fontId="0" fillId="0" borderId="3" xfId="0" applyBorder="1"/>
    <xf numFmtId="0" fontId="10" fillId="0" borderId="22" xfId="0" applyFont="1" applyBorder="1"/>
    <xf numFmtId="171" fontId="10" fillId="0" borderId="16" xfId="0" applyNumberFormat="1" applyFont="1" applyBorder="1"/>
    <xf numFmtId="171" fontId="10" fillId="0" borderId="17" xfId="0" applyNumberFormat="1" applyFont="1" applyBorder="1"/>
    <xf numFmtId="171" fontId="10" fillId="0" borderId="17" xfId="0" applyNumberFormat="1" applyFont="1" applyBorder="1" applyAlignment="1">
      <alignment shrinkToFit="1"/>
    </xf>
    <xf numFmtId="0" fontId="10" fillId="0" borderId="9" xfId="0" applyFont="1" applyBorder="1"/>
    <xf numFmtId="171" fontId="10" fillId="0" borderId="24" xfId="0" applyNumberFormat="1" applyFont="1" applyBorder="1"/>
    <xf numFmtId="171" fontId="10" fillId="0" borderId="25" xfId="0" applyNumberFormat="1" applyFont="1" applyBorder="1"/>
    <xf numFmtId="170" fontId="0" fillId="0" borderId="3" xfId="0" applyNumberFormat="1" applyBorder="1"/>
    <xf numFmtId="170" fontId="0" fillId="0" borderId="0" xfId="0" applyNumberFormat="1"/>
    <xf numFmtId="171" fontId="10" fillId="0" borderId="25" xfId="0" applyNumberFormat="1" applyFont="1" applyBorder="1" applyAlignment="1">
      <alignment shrinkToFit="1"/>
    </xf>
    <xf numFmtId="0" fontId="2" fillId="3" borderId="26" xfId="0" applyFont="1" applyFill="1" applyBorder="1" applyAlignment="1">
      <alignment horizontal="left" indent="1"/>
    </xf>
    <xf numFmtId="168" fontId="2" fillId="3" borderId="27" xfId="0" applyNumberFormat="1" applyFont="1" applyFill="1" applyBorder="1" applyAlignment="1">
      <alignment horizontal="right"/>
    </xf>
    <xf numFmtId="168" fontId="2" fillId="3" borderId="28" xfId="0" applyNumberFormat="1" applyFont="1" applyFill="1" applyBorder="1" applyAlignment="1">
      <alignment horizontal="right"/>
    </xf>
    <xf numFmtId="168" fontId="2" fillId="3" borderId="29" xfId="0" applyNumberFormat="1" applyFont="1" applyFill="1" applyBorder="1" applyAlignment="1">
      <alignment horizontal="right"/>
    </xf>
    <xf numFmtId="168" fontId="2" fillId="3" borderId="30" xfId="0" applyNumberFormat="1" applyFont="1" applyFill="1" applyBorder="1" applyAlignment="1">
      <alignment horizontal="right"/>
    </xf>
    <xf numFmtId="168" fontId="2" fillId="3" borderId="31" xfId="0" applyNumberFormat="1" applyFont="1" applyFill="1" applyBorder="1" applyAlignment="1">
      <alignment horizontal="right"/>
    </xf>
    <xf numFmtId="168" fontId="3" fillId="0" borderId="3" xfId="0" applyNumberFormat="1" applyFont="1" applyBorder="1" applyAlignment="1">
      <alignment horizontal="right"/>
    </xf>
    <xf numFmtId="168" fontId="3" fillId="0" borderId="12" xfId="0" applyNumberFormat="1" applyFont="1" applyBorder="1" applyAlignment="1">
      <alignment horizontal="right"/>
    </xf>
    <xf numFmtId="168" fontId="3" fillId="0" borderId="32" xfId="0" applyNumberFormat="1" applyFont="1" applyBorder="1" applyAlignment="1">
      <alignment horizontal="center" vertical="center"/>
    </xf>
    <xf numFmtId="168" fontId="2" fillId="0" borderId="9" xfId="0" applyNumberFormat="1" applyFont="1" applyBorder="1" applyAlignment="1">
      <alignment horizontal="center" vertical="center"/>
    </xf>
    <xf numFmtId="168" fontId="2" fillId="0" borderId="33" xfId="0" applyNumberFormat="1" applyFont="1" applyBorder="1" applyAlignment="1">
      <alignment horizontal="center" vertical="center"/>
    </xf>
    <xf numFmtId="168" fontId="2" fillId="0" borderId="34" xfId="0" applyNumberFormat="1" applyFont="1" applyBorder="1" applyAlignment="1">
      <alignment horizontal="center" vertical="center"/>
    </xf>
    <xf numFmtId="168" fontId="2" fillId="0" borderId="10" xfId="0" applyNumberFormat="1" applyFont="1" applyBorder="1" applyAlignment="1">
      <alignment horizontal="center" vertical="center"/>
    </xf>
    <xf numFmtId="168" fontId="2" fillId="0" borderId="9" xfId="0" applyNumberFormat="1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8" fontId="2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7" fontId="2" fillId="0" borderId="35" xfId="0" applyNumberFormat="1" applyFont="1" applyBorder="1" applyAlignment="1">
      <alignment horizontal="left" vertical="top" wrapText="1"/>
    </xf>
    <xf numFmtId="168" fontId="2" fillId="0" borderId="35" xfId="0" applyNumberFormat="1" applyFont="1" applyBorder="1" applyAlignment="1">
      <alignment horizontal="center" vertical="top" wrapText="1"/>
    </xf>
    <xf numFmtId="167" fontId="2" fillId="0" borderId="35" xfId="0" applyNumberFormat="1" applyFont="1" applyBorder="1" applyAlignment="1">
      <alignment horizontal="center" vertical="top" wrapText="1"/>
    </xf>
    <xf numFmtId="49" fontId="2" fillId="0" borderId="35" xfId="0" applyNumberFormat="1" applyFont="1" applyBorder="1" applyAlignment="1">
      <alignment horizontal="center" vertical="top" wrapText="1"/>
    </xf>
    <xf numFmtId="49" fontId="2" fillId="0" borderId="36" xfId="0" applyNumberFormat="1" applyFont="1" applyBorder="1" applyAlignment="1">
      <alignment horizontal="center" vertical="top" wrapText="1"/>
    </xf>
    <xf numFmtId="167" fontId="2" fillId="0" borderId="4" xfId="0" applyNumberFormat="1" applyFont="1" applyBorder="1" applyAlignment="1">
      <alignment horizontal="center" vertical="top" wrapText="1"/>
    </xf>
    <xf numFmtId="167" fontId="2" fillId="0" borderId="3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0" fontId="2" fillId="0" borderId="37" xfId="0" applyFont="1" applyBorder="1" applyAlignment="1">
      <alignment horizontal="left"/>
    </xf>
    <xf numFmtId="168" fontId="2" fillId="0" borderId="23" xfId="0" applyNumberFormat="1" applyFont="1" applyBorder="1" applyAlignment="1">
      <alignment horizontal="right"/>
    </xf>
    <xf numFmtId="171" fontId="2" fillId="0" borderId="22" xfId="1" applyNumberFormat="1" applyFont="1" applyFill="1" applyBorder="1" applyAlignment="1" applyProtection="1">
      <alignment horizontal="right"/>
    </xf>
    <xf numFmtId="171" fontId="2" fillId="0" borderId="23" xfId="1" applyNumberFormat="1" applyFont="1" applyFill="1" applyBorder="1" applyAlignment="1" applyProtection="1">
      <alignment horizontal="right"/>
    </xf>
    <xf numFmtId="0" fontId="2" fillId="0" borderId="35" xfId="0" applyFont="1" applyBorder="1" applyAlignment="1">
      <alignment horizontal="left" indent="1"/>
    </xf>
    <xf numFmtId="171" fontId="11" fillId="0" borderId="4" xfId="0" applyNumberFormat="1" applyFont="1" applyBorder="1" applyAlignment="1">
      <alignment wrapText="1"/>
    </xf>
    <xf numFmtId="171" fontId="11" fillId="0" borderId="4" xfId="0" applyNumberFormat="1" applyFont="1" applyBorder="1" applyAlignment="1">
      <alignment shrinkToFit="1"/>
    </xf>
    <xf numFmtId="170" fontId="11" fillId="0" borderId="3" xfId="0" applyNumberFormat="1" applyFont="1" applyBorder="1" applyAlignment="1">
      <alignment wrapText="1"/>
    </xf>
    <xf numFmtId="170" fontId="11" fillId="0" borderId="0" xfId="0" applyNumberFormat="1" applyFont="1" applyAlignment="1">
      <alignment wrapText="1"/>
    </xf>
    <xf numFmtId="0" fontId="2" fillId="0" borderId="4" xfId="0" applyFont="1" applyBorder="1" applyAlignment="1">
      <alignment horizontal="left" indent="1"/>
    </xf>
    <xf numFmtId="0" fontId="2" fillId="0" borderId="1" xfId="0" applyFont="1" applyBorder="1" applyAlignment="1">
      <alignment horizontal="left" indent="1"/>
    </xf>
    <xf numFmtId="171" fontId="11" fillId="0" borderId="1" xfId="0" applyNumberFormat="1" applyFont="1" applyBorder="1" applyAlignment="1">
      <alignment wrapText="1"/>
    </xf>
    <xf numFmtId="171" fontId="11" fillId="0" borderId="1" xfId="0" applyNumberFormat="1" applyFont="1" applyBorder="1" applyAlignment="1">
      <alignment shrinkToFit="1"/>
    </xf>
    <xf numFmtId="170" fontId="10" fillId="0" borderId="3" xfId="0" applyNumberFormat="1" applyFont="1" applyBorder="1" applyAlignment="1">
      <alignment wrapText="1"/>
    </xf>
    <xf numFmtId="170" fontId="10" fillId="0" borderId="0" xfId="0" applyNumberFormat="1" applyFont="1" applyAlignment="1">
      <alignment wrapText="1"/>
    </xf>
    <xf numFmtId="172" fontId="11" fillId="0" borderId="4" xfId="0" applyNumberFormat="1" applyFont="1" applyBorder="1" applyAlignment="1">
      <alignment wrapText="1"/>
    </xf>
    <xf numFmtId="172" fontId="11" fillId="0" borderId="18" xfId="0" applyNumberFormat="1" applyFont="1" applyBorder="1" applyAlignment="1">
      <alignment wrapText="1"/>
    </xf>
    <xf numFmtId="172" fontId="11" fillId="0" borderId="19" xfId="0" applyNumberFormat="1" applyFont="1" applyBorder="1" applyAlignment="1">
      <alignment wrapText="1"/>
    </xf>
    <xf numFmtId="172" fontId="10" fillId="0" borderId="7" xfId="0" applyNumberFormat="1" applyFont="1" applyBorder="1"/>
    <xf numFmtId="172" fontId="10" fillId="0" borderId="20" xfId="0" applyNumberFormat="1" applyFont="1" applyBorder="1"/>
    <xf numFmtId="172" fontId="10" fillId="0" borderId="21" xfId="0" applyNumberFormat="1" applyFont="1" applyBorder="1"/>
    <xf numFmtId="172" fontId="10" fillId="0" borderId="4" xfId="0" applyNumberFormat="1" applyFont="1" applyBorder="1" applyAlignment="1">
      <alignment wrapText="1"/>
    </xf>
    <xf numFmtId="172" fontId="10" fillId="0" borderId="18" xfId="0" applyNumberFormat="1" applyFont="1" applyBorder="1" applyAlignment="1">
      <alignment wrapText="1"/>
    </xf>
    <xf numFmtId="172" fontId="10" fillId="0" borderId="19" xfId="0" applyNumberFormat="1" applyFont="1" applyBorder="1" applyAlignment="1">
      <alignment wrapText="1"/>
    </xf>
    <xf numFmtId="172" fontId="10" fillId="0" borderId="23" xfId="0" applyNumberFormat="1" applyFont="1" applyBorder="1"/>
    <xf numFmtId="172" fontId="10" fillId="0" borderId="16" xfId="0" applyNumberFormat="1" applyFont="1" applyBorder="1"/>
    <xf numFmtId="172" fontId="10" fillId="0" borderId="17" xfId="0" applyNumberFormat="1" applyFont="1" applyBorder="1"/>
    <xf numFmtId="172" fontId="10" fillId="0" borderId="10" xfId="0" applyNumberFormat="1" applyFont="1" applyBorder="1"/>
    <xf numFmtId="172" fontId="10" fillId="0" borderId="24" xfId="0" applyNumberFormat="1" applyFont="1" applyBorder="1"/>
    <xf numFmtId="172" fontId="10" fillId="0" borderId="25" xfId="0" applyNumberFormat="1" applyFont="1" applyBorder="1"/>
    <xf numFmtId="172" fontId="2" fillId="0" borderId="7" xfId="0" applyNumberFormat="1" applyFont="1" applyBorder="1" applyAlignment="1">
      <alignment horizontal="right"/>
    </xf>
    <xf numFmtId="172" fontId="2" fillId="0" borderId="8" xfId="0" applyNumberFormat="1" applyFont="1" applyBorder="1" applyAlignment="1">
      <alignment horizontal="right"/>
    </xf>
    <xf numFmtId="172" fontId="2" fillId="0" borderId="4" xfId="0" applyNumberFormat="1" applyFont="1" applyBorder="1" applyAlignment="1">
      <alignment horizontal="right"/>
    </xf>
    <xf numFmtId="172" fontId="3" fillId="0" borderId="4" xfId="0" applyNumberFormat="1" applyFont="1" applyBorder="1" applyAlignment="1" applyProtection="1">
      <alignment horizontal="right"/>
      <protection locked="0"/>
    </xf>
    <xf numFmtId="172" fontId="2" fillId="0" borderId="3" xfId="0" applyNumberFormat="1" applyFont="1" applyBorder="1" applyAlignment="1">
      <alignment horizontal="right"/>
    </xf>
    <xf numFmtId="172" fontId="2" fillId="0" borderId="37" xfId="0" applyNumberFormat="1" applyFont="1" applyBorder="1" applyAlignment="1">
      <alignment horizontal="right"/>
    </xf>
    <xf numFmtId="172" fontId="2" fillId="0" borderId="23" xfId="0" applyNumberFormat="1" applyFont="1" applyBorder="1" applyAlignment="1">
      <alignment horizontal="right"/>
    </xf>
    <xf numFmtId="172" fontId="11" fillId="0" borderId="35" xfId="0" applyNumberFormat="1" applyFont="1" applyBorder="1" applyAlignment="1">
      <alignment wrapText="1"/>
    </xf>
    <xf numFmtId="172" fontId="10" fillId="0" borderId="1" xfId="0" applyNumberFormat="1" applyFont="1" applyBorder="1" applyAlignment="1">
      <alignment wrapText="1"/>
    </xf>
    <xf numFmtId="172" fontId="2" fillId="0" borderId="1" xfId="0" applyNumberFormat="1" applyFont="1" applyBorder="1" applyAlignment="1">
      <alignment horizontal="right"/>
    </xf>
    <xf numFmtId="172" fontId="2" fillId="0" borderId="2" xfId="0" applyNumberFormat="1" applyFont="1" applyBorder="1" applyAlignment="1">
      <alignment horizontal="right"/>
    </xf>
    <xf numFmtId="172" fontId="3" fillId="2" borderId="4" xfId="0" applyNumberFormat="1" applyFont="1" applyFill="1" applyBorder="1" applyAlignment="1" applyProtection="1">
      <alignment horizontal="right"/>
      <protection locked="0"/>
    </xf>
    <xf numFmtId="172" fontId="3" fillId="0" borderId="4" xfId="0" applyNumberFormat="1" applyFont="1" applyBorder="1" applyAlignment="1">
      <alignment horizontal="right"/>
    </xf>
    <xf numFmtId="172" fontId="3" fillId="2" borderId="3" xfId="0" applyNumberFormat="1" applyFont="1" applyFill="1" applyBorder="1" applyAlignment="1" applyProtection="1">
      <alignment horizontal="right"/>
      <protection locked="0"/>
    </xf>
    <xf numFmtId="172" fontId="2" fillId="0" borderId="2" xfId="0" applyNumberFormat="1" applyFont="1" applyBorder="1"/>
    <xf numFmtId="172" fontId="2" fillId="0" borderId="1" xfId="0" applyNumberFormat="1" applyFont="1" applyBorder="1"/>
    <xf numFmtId="172" fontId="2" fillId="0" borderId="9" xfId="0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tabSelected="1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63300000</v>
      </c>
      <c r="C10" s="118"/>
      <c r="D10" s="118"/>
      <c r="E10" s="118">
        <f t="shared" ref="E10:E17" si="0">$B10      +$C10      +$D10</f>
        <v>63300000</v>
      </c>
      <c r="F10" s="119">
        <v>63300000</v>
      </c>
      <c r="G10" s="120">
        <v>63300000</v>
      </c>
      <c r="H10" s="119">
        <v>10979000</v>
      </c>
      <c r="I10" s="120">
        <v>8080692</v>
      </c>
      <c r="J10" s="119">
        <v>20237000</v>
      </c>
      <c r="K10" s="120">
        <v>14478621</v>
      </c>
      <c r="L10" s="119">
        <v>12752000</v>
      </c>
      <c r="M10" s="120">
        <v>15323307</v>
      </c>
      <c r="N10" s="119">
        <v>10639000</v>
      </c>
      <c r="O10" s="120">
        <v>16506684</v>
      </c>
      <c r="P10" s="119">
        <f t="shared" ref="P10:P17" si="1">$H10      +$J10      +$L10      +$N10</f>
        <v>54607000</v>
      </c>
      <c r="Q10" s="120">
        <f t="shared" ref="Q10:Q17" si="2">$I10      +$K10      +$M10      +$O10</f>
        <v>54389304</v>
      </c>
      <c r="R10" s="59">
        <f t="shared" ref="R10:R17" si="3">IF(($L10      =0),0,((($N10      -$L10      )/$L10      )*100))</f>
        <v>-16.569949811794231</v>
      </c>
      <c r="S10" s="60">
        <f t="shared" ref="S10:S17" si="4">IF(($M10      =0),0,((($O10      -$M10      )/$M10      )*100))</f>
        <v>7.7227259102751118</v>
      </c>
      <c r="T10" s="59">
        <f t="shared" ref="T10:T17" si="5">IF(($E10      =0),0,(($P10      /$E10      )*100))</f>
        <v>86.266982622432863</v>
      </c>
      <c r="U10" s="61">
        <f t="shared" ref="U10:U17" si="6">IF(($E10      =0),0,(($Q10      /$E10      )*100))</f>
        <v>85.923071090047401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>
        <v>17600000</v>
      </c>
      <c r="C11" s="118"/>
      <c r="D11" s="118"/>
      <c r="E11" s="118">
        <f t="shared" si="0"/>
        <v>17600000</v>
      </c>
      <c r="F11" s="119">
        <v>17600000</v>
      </c>
      <c r="G11" s="120">
        <v>17600000</v>
      </c>
      <c r="H11" s="119">
        <v>4223000</v>
      </c>
      <c r="I11" s="120">
        <v>3816048</v>
      </c>
      <c r="J11" s="119">
        <v>4837000</v>
      </c>
      <c r="K11" s="120">
        <v>5412079</v>
      </c>
      <c r="L11" s="119">
        <v>2835000</v>
      </c>
      <c r="M11" s="120">
        <v>1796129</v>
      </c>
      <c r="N11" s="119">
        <v>4112000</v>
      </c>
      <c r="O11" s="120">
        <v>4173560</v>
      </c>
      <c r="P11" s="119">
        <f t="shared" si="1"/>
        <v>16007000</v>
      </c>
      <c r="Q11" s="120">
        <f t="shared" si="2"/>
        <v>15197816</v>
      </c>
      <c r="R11" s="59">
        <f t="shared" si="3"/>
        <v>45.04409171075838</v>
      </c>
      <c r="S11" s="60">
        <f t="shared" si="4"/>
        <v>132.3641564720574</v>
      </c>
      <c r="T11" s="59">
        <f t="shared" si="5"/>
        <v>90.94886363636364</v>
      </c>
      <c r="U11" s="61">
        <f t="shared" si="6"/>
        <v>86.351227272727272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89020000</v>
      </c>
      <c r="C14" s="118"/>
      <c r="D14" s="118"/>
      <c r="E14" s="118">
        <f t="shared" si="0"/>
        <v>89020000</v>
      </c>
      <c r="F14" s="119">
        <v>89020000</v>
      </c>
      <c r="G14" s="120">
        <v>64614000</v>
      </c>
      <c r="H14" s="119">
        <v>15947000</v>
      </c>
      <c r="I14" s="120">
        <v>16918344</v>
      </c>
      <c r="J14" s="119">
        <v>18150000</v>
      </c>
      <c r="K14" s="120">
        <v>14810012</v>
      </c>
      <c r="L14" s="119">
        <v>12959000</v>
      </c>
      <c r="M14" s="120">
        <v>17220738</v>
      </c>
      <c r="N14" s="119">
        <v>17558000</v>
      </c>
      <c r="O14" s="120">
        <v>24262863</v>
      </c>
      <c r="P14" s="119">
        <f t="shared" si="1"/>
        <v>64614000</v>
      </c>
      <c r="Q14" s="120">
        <f t="shared" si="2"/>
        <v>73211957</v>
      </c>
      <c r="R14" s="59">
        <f t="shared" si="3"/>
        <v>35.488849448259899</v>
      </c>
      <c r="S14" s="60">
        <f t="shared" si="4"/>
        <v>40.893282273965262</v>
      </c>
      <c r="T14" s="59">
        <f t="shared" si="5"/>
        <v>72.583689058638512</v>
      </c>
      <c r="U14" s="61">
        <f t="shared" si="6"/>
        <v>82.24214446191867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8000000</v>
      </c>
      <c r="C15" s="118"/>
      <c r="D15" s="118"/>
      <c r="E15" s="118">
        <f t="shared" si="0"/>
        <v>8000000</v>
      </c>
      <c r="F15" s="119">
        <v>8000000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>
        <v>47000000</v>
      </c>
      <c r="C16" s="118">
        <v>-47000000</v>
      </c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224920000</v>
      </c>
      <c r="C17" s="121">
        <f>SUM(C9:C16)</f>
        <v>-47000000</v>
      </c>
      <c r="D17" s="121"/>
      <c r="E17" s="121">
        <f t="shared" si="0"/>
        <v>177920000</v>
      </c>
      <c r="F17" s="122">
        <f t="shared" ref="F17:O17" si="7">SUM(F9:F16)</f>
        <v>177920000</v>
      </c>
      <c r="G17" s="123">
        <f t="shared" si="7"/>
        <v>145514000</v>
      </c>
      <c r="H17" s="122">
        <f t="shared" si="7"/>
        <v>31149000</v>
      </c>
      <c r="I17" s="123">
        <f t="shared" si="7"/>
        <v>28815084</v>
      </c>
      <c r="J17" s="122">
        <f t="shared" si="7"/>
        <v>43224000</v>
      </c>
      <c r="K17" s="123">
        <f t="shared" si="7"/>
        <v>34700712</v>
      </c>
      <c r="L17" s="122">
        <f t="shared" si="7"/>
        <v>28546000</v>
      </c>
      <c r="M17" s="123">
        <f t="shared" si="7"/>
        <v>34340174</v>
      </c>
      <c r="N17" s="122">
        <f t="shared" si="7"/>
        <v>32309000</v>
      </c>
      <c r="O17" s="123">
        <f t="shared" si="7"/>
        <v>44943107</v>
      </c>
      <c r="P17" s="122">
        <f t="shared" si="1"/>
        <v>135228000</v>
      </c>
      <c r="Q17" s="123">
        <f t="shared" si="2"/>
        <v>142799077</v>
      </c>
      <c r="R17" s="63">
        <f t="shared" si="3"/>
        <v>13.182232186646115</v>
      </c>
      <c r="S17" s="64">
        <f t="shared" si="4"/>
        <v>30.876177272718536</v>
      </c>
      <c r="T17" s="63">
        <f>IF((SUM($E9:$E14))=0,0,(P17/(SUM($E9:$E14))*100))</f>
        <v>79.583333333333329</v>
      </c>
      <c r="U17" s="65">
        <f>IF((SUM($E9:$E14))=0,0,(Q17/(SUM($E9:$E14))*100))</f>
        <v>84.039004825800376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>
        <v>433487000</v>
      </c>
      <c r="C19" s="118"/>
      <c r="D19" s="118"/>
      <c r="E19" s="118">
        <f t="shared" ref="E19:E26" si="8">$B19      +$C19      +$D19</f>
        <v>433487000</v>
      </c>
      <c r="F19" s="119">
        <v>433487000</v>
      </c>
      <c r="G19" s="120">
        <v>433487000</v>
      </c>
      <c r="H19" s="119">
        <v>80182000</v>
      </c>
      <c r="I19" s="120">
        <v>80985624</v>
      </c>
      <c r="J19" s="119">
        <v>162518000</v>
      </c>
      <c r="K19" s="120">
        <v>167252521</v>
      </c>
      <c r="L19" s="119">
        <v>80609000</v>
      </c>
      <c r="M19" s="120">
        <v>88180806</v>
      </c>
      <c r="N19" s="119">
        <v>109608000</v>
      </c>
      <c r="O19" s="120">
        <v>88720932</v>
      </c>
      <c r="P19" s="119">
        <f t="shared" ref="P19:P26" si="9">$H19      +$J19      +$L19      +$N19</f>
        <v>432917000</v>
      </c>
      <c r="Q19" s="120">
        <f t="shared" ref="Q19:Q26" si="10">$I19      +$K19      +$M19      +$O19</f>
        <v>425139883</v>
      </c>
      <c r="R19" s="59">
        <f t="shared" ref="R19:R26" si="11">IF(($L19      =0),0,((($N19      -$L19      )/$L19      )*100))</f>
        <v>35.974891141187712</v>
      </c>
      <c r="S19" s="60">
        <f t="shared" ref="S19:S26" si="12">IF(($M19      =0),0,((($O19      -$M19      )/$M19      )*100))</f>
        <v>0.61252105134988222</v>
      </c>
      <c r="T19" s="59">
        <f t="shared" ref="T19:T26" si="13">IF(($E19      =0),0,(($P19      /$E19      )*100))</f>
        <v>99.868508167488301</v>
      </c>
      <c r="U19" s="61">
        <f t="shared" ref="U19:U26" si="14">IF(($E19      =0),0,(($Q19      /$E19      )*100))</f>
        <v>98.07442506926391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>
        <v>55660000</v>
      </c>
      <c r="C22" s="118">
        <v>88894000</v>
      </c>
      <c r="D22" s="118"/>
      <c r="E22" s="118">
        <f t="shared" si="8"/>
        <v>144554000</v>
      </c>
      <c r="F22" s="119">
        <v>144554000</v>
      </c>
      <c r="G22" s="120">
        <v>144554000</v>
      </c>
      <c r="H22" s="119">
        <v>2993000</v>
      </c>
      <c r="I22" s="120"/>
      <c r="J22" s="119">
        <v>4739000</v>
      </c>
      <c r="K22" s="120">
        <v>10000448</v>
      </c>
      <c r="L22" s="119">
        <v>28915000</v>
      </c>
      <c r="M22" s="120">
        <v>14883038</v>
      </c>
      <c r="N22" s="119">
        <v>9802000</v>
      </c>
      <c r="O22" s="120">
        <v>15041865</v>
      </c>
      <c r="P22" s="119">
        <f t="shared" si="9"/>
        <v>46449000</v>
      </c>
      <c r="Q22" s="120">
        <f t="shared" si="10"/>
        <v>39925351</v>
      </c>
      <c r="R22" s="59">
        <f t="shared" si="11"/>
        <v>-66.1006398063289</v>
      </c>
      <c r="S22" s="60">
        <f t="shared" si="12"/>
        <v>1.0671678725808535</v>
      </c>
      <c r="T22" s="59">
        <f t="shared" si="13"/>
        <v>32.13262863704913</v>
      </c>
      <c r="U22" s="61">
        <f t="shared" si="14"/>
        <v>27.619679151043901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26488000</v>
      </c>
      <c r="C23" s="118">
        <v>407156000</v>
      </c>
      <c r="D23" s="118"/>
      <c r="E23" s="118">
        <f t="shared" si="8"/>
        <v>433644000</v>
      </c>
      <c r="F23" s="119">
        <v>433644000</v>
      </c>
      <c r="G23" s="120">
        <v>433644000</v>
      </c>
      <c r="H23" s="119">
        <v>549000</v>
      </c>
      <c r="I23" s="120"/>
      <c r="J23" s="119">
        <v>3486000</v>
      </c>
      <c r="K23" s="120">
        <v>1347133</v>
      </c>
      <c r="L23" s="119">
        <v>3107000</v>
      </c>
      <c r="M23" s="120">
        <v>16194361</v>
      </c>
      <c r="N23" s="119">
        <v>16921000</v>
      </c>
      <c r="O23" s="120">
        <v>78236974</v>
      </c>
      <c r="P23" s="119">
        <f t="shared" si="9"/>
        <v>24063000</v>
      </c>
      <c r="Q23" s="120">
        <f t="shared" si="10"/>
        <v>95778468</v>
      </c>
      <c r="R23" s="59">
        <f t="shared" si="11"/>
        <v>444.60894753781781</v>
      </c>
      <c r="S23" s="60">
        <f t="shared" si="12"/>
        <v>383.11244883326981</v>
      </c>
      <c r="T23" s="59">
        <f t="shared" si="13"/>
        <v>5.5490217782328362</v>
      </c>
      <c r="U23" s="61">
        <f t="shared" si="14"/>
        <v>22.086888784348453</v>
      </c>
      <c r="V23" s="119">
        <v>95795000</v>
      </c>
      <c r="W23" s="120">
        <v>44283000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515635000</v>
      </c>
      <c r="C26" s="121">
        <f>SUM(C19:C25)</f>
        <v>496050000</v>
      </c>
      <c r="D26" s="121"/>
      <c r="E26" s="121">
        <f t="shared" si="8"/>
        <v>1011685000</v>
      </c>
      <c r="F26" s="122">
        <f t="shared" ref="F26:O26" si="15">SUM(F19:F25)</f>
        <v>1011685000</v>
      </c>
      <c r="G26" s="123">
        <f t="shared" si="15"/>
        <v>1011685000</v>
      </c>
      <c r="H26" s="122">
        <f t="shared" si="15"/>
        <v>83724000</v>
      </c>
      <c r="I26" s="123">
        <f t="shared" si="15"/>
        <v>80985624</v>
      </c>
      <c r="J26" s="122">
        <f t="shared" si="15"/>
        <v>170743000</v>
      </c>
      <c r="K26" s="123">
        <f t="shared" si="15"/>
        <v>178600102</v>
      </c>
      <c r="L26" s="122">
        <f t="shared" si="15"/>
        <v>112631000</v>
      </c>
      <c r="M26" s="123">
        <f t="shared" si="15"/>
        <v>119258205</v>
      </c>
      <c r="N26" s="122">
        <f t="shared" si="15"/>
        <v>136331000</v>
      </c>
      <c r="O26" s="123">
        <f t="shared" si="15"/>
        <v>181999771</v>
      </c>
      <c r="P26" s="122">
        <f t="shared" si="9"/>
        <v>503429000</v>
      </c>
      <c r="Q26" s="123">
        <f t="shared" si="10"/>
        <v>560843702</v>
      </c>
      <c r="R26" s="63">
        <f t="shared" si="11"/>
        <v>21.042164235423641</v>
      </c>
      <c r="S26" s="64">
        <f t="shared" si="12"/>
        <v>52.609852714117231</v>
      </c>
      <c r="T26" s="63">
        <f>IF(($E26-$E21-$E25)   =0,0,($P26   /($E26-$E21-$E25)   )*100)</f>
        <v>49.761437601625012</v>
      </c>
      <c r="U26" s="65">
        <f>IF(($E26-$E21-$E25)   =0,0,($Q26   /($E26-$E21-$E25)   )*100)</f>
        <v>55.436593603740292</v>
      </c>
      <c r="V26" s="122">
        <f>SUM(V19:V25)</f>
        <v>95795000</v>
      </c>
      <c r="W26" s="123">
        <f>SUM(W19:W25)</f>
        <v>44283000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>
        <v>189331000</v>
      </c>
      <c r="C30" s="118"/>
      <c r="D30" s="118"/>
      <c r="E30" s="118">
        <f>$B30      +$C30      +$D30</f>
        <v>189331000</v>
      </c>
      <c r="F30" s="119">
        <v>189331000</v>
      </c>
      <c r="G30" s="120">
        <v>189331000</v>
      </c>
      <c r="H30" s="119">
        <v>24431000</v>
      </c>
      <c r="I30" s="120">
        <v>35022506</v>
      </c>
      <c r="J30" s="119">
        <v>42556000</v>
      </c>
      <c r="K30" s="120">
        <v>35222714</v>
      </c>
      <c r="L30" s="119">
        <v>58478000</v>
      </c>
      <c r="M30" s="120">
        <v>60186275</v>
      </c>
      <c r="N30" s="119">
        <v>22610000</v>
      </c>
      <c r="O30" s="120">
        <v>48863567</v>
      </c>
      <c r="P30" s="119">
        <f>$H30      +$J30      +$L30      +$N30</f>
        <v>148075000</v>
      </c>
      <c r="Q30" s="120">
        <f>$I30      +$K30      +$M30      +$O30</f>
        <v>179295062</v>
      </c>
      <c r="R30" s="59">
        <f>IF(($L30      =0),0,((($N30      -$L30      )/$L30      )*100))</f>
        <v>-61.33588700023941</v>
      </c>
      <c r="S30" s="60">
        <f>IF(($M30      =0),0,((($O30      -$M30      )/$M30      )*100))</f>
        <v>-18.812774174843021</v>
      </c>
      <c r="T30" s="59">
        <f>IF(($E30      =0),0,(($P30      /$E30      )*100))</f>
        <v>78.209590611151896</v>
      </c>
      <c r="U30" s="61">
        <f>IF(($E30      =0),0,(($Q30      /$E30      )*100))</f>
        <v>94.699263195145008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13251000</v>
      </c>
      <c r="C31" s="118"/>
      <c r="D31" s="118"/>
      <c r="E31" s="118">
        <f>$B31      +$C31      +$D31</f>
        <v>13251000</v>
      </c>
      <c r="F31" s="119">
        <v>13251000</v>
      </c>
      <c r="G31" s="120">
        <v>13251000</v>
      </c>
      <c r="H31" s="119">
        <v>2897000</v>
      </c>
      <c r="I31" s="120">
        <v>1352716</v>
      </c>
      <c r="J31" s="119">
        <v>3296000</v>
      </c>
      <c r="K31" s="120">
        <v>5116682</v>
      </c>
      <c r="L31" s="119">
        <v>3378000</v>
      </c>
      <c r="M31" s="120">
        <v>2900990</v>
      </c>
      <c r="N31" s="119">
        <v>3584000</v>
      </c>
      <c r="O31" s="120">
        <v>3537140</v>
      </c>
      <c r="P31" s="119">
        <f>$H31      +$J31      +$L31      +$N31</f>
        <v>13155000</v>
      </c>
      <c r="Q31" s="120">
        <f>$I31      +$K31      +$M31      +$O31</f>
        <v>12907528</v>
      </c>
      <c r="R31" s="59">
        <f>IF(($L31      =0),0,((($N31      -$L31      )/$L31      )*100))</f>
        <v>6.0982830076968622</v>
      </c>
      <c r="S31" s="60">
        <f>IF(($M31      =0),0,((($O31      -$M31      )/$M31      )*100))</f>
        <v>21.928720884939278</v>
      </c>
      <c r="T31" s="59">
        <f>IF(($E31      =0),0,(($P31      /$E31      )*100))</f>
        <v>99.275526375367889</v>
      </c>
      <c r="U31" s="61">
        <f>IF(($E31      =0),0,(($Q31      /$E31      )*100))</f>
        <v>97.407954116670439</v>
      </c>
      <c r="V31" s="119">
        <v>1080000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202582000</v>
      </c>
      <c r="C32" s="121">
        <f>SUM(C28:C31)</f>
        <v>0</v>
      </c>
      <c r="D32" s="121"/>
      <c r="E32" s="121">
        <f>$B32      +$C32      +$D32</f>
        <v>202582000</v>
      </c>
      <c r="F32" s="122">
        <f t="shared" ref="F32:O32" si="16">SUM(F28:F31)</f>
        <v>202582000</v>
      </c>
      <c r="G32" s="123">
        <f t="shared" si="16"/>
        <v>202582000</v>
      </c>
      <c r="H32" s="122">
        <f t="shared" si="16"/>
        <v>27328000</v>
      </c>
      <c r="I32" s="123">
        <f t="shared" si="16"/>
        <v>36375222</v>
      </c>
      <c r="J32" s="122">
        <f t="shared" si="16"/>
        <v>45852000</v>
      </c>
      <c r="K32" s="123">
        <f t="shared" si="16"/>
        <v>40339396</v>
      </c>
      <c r="L32" s="122">
        <f t="shared" si="16"/>
        <v>61856000</v>
      </c>
      <c r="M32" s="123">
        <f t="shared" si="16"/>
        <v>63087265</v>
      </c>
      <c r="N32" s="122">
        <f t="shared" si="16"/>
        <v>26194000</v>
      </c>
      <c r="O32" s="123">
        <f t="shared" si="16"/>
        <v>52400707</v>
      </c>
      <c r="P32" s="122">
        <f>$H32      +$J32      +$L32      +$N32</f>
        <v>161230000</v>
      </c>
      <c r="Q32" s="123">
        <f>$I32      +$K32      +$M32      +$O32</f>
        <v>192202590</v>
      </c>
      <c r="R32" s="63">
        <f>IF(($L32      =0),0,((($N32      -$L32      )/$L32      )*100))</f>
        <v>-57.653259182617688</v>
      </c>
      <c r="S32" s="64">
        <f>IF(($M32      =0),0,((($O32      -$M32      )/$M32      )*100))</f>
        <v>-16.939326819763071</v>
      </c>
      <c r="T32" s="63">
        <f>IF($E32   =0,0,($P32   /$E32   )*100)</f>
        <v>79.587525051584052</v>
      </c>
      <c r="U32" s="65">
        <f>IF($E32   =0,0,($Q32   /$E32   )*100)</f>
        <v>94.876440157565824</v>
      </c>
      <c r="V32" s="122">
        <f>SUM(V28:V31)</f>
        <v>1080000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77316000</v>
      </c>
      <c r="C34" s="118"/>
      <c r="D34" s="118"/>
      <c r="E34" s="118">
        <f>$B34      +$C34      +$D34</f>
        <v>77316000</v>
      </c>
      <c r="F34" s="119">
        <v>77316000</v>
      </c>
      <c r="G34" s="120">
        <v>76834000</v>
      </c>
      <c r="H34" s="119">
        <v>16583000</v>
      </c>
      <c r="I34" s="120">
        <v>21193977</v>
      </c>
      <c r="J34" s="119">
        <v>20307000</v>
      </c>
      <c r="K34" s="120">
        <v>28847474</v>
      </c>
      <c r="L34" s="119">
        <v>17027000</v>
      </c>
      <c r="M34" s="120">
        <v>20251502</v>
      </c>
      <c r="N34" s="119">
        <v>10931000</v>
      </c>
      <c r="O34" s="120">
        <v>16816568</v>
      </c>
      <c r="P34" s="119">
        <f>$H34      +$J34      +$L34      +$N34</f>
        <v>64848000</v>
      </c>
      <c r="Q34" s="120">
        <f>$I34      +$K34      +$M34      +$O34</f>
        <v>87109521</v>
      </c>
      <c r="R34" s="59">
        <f>IF(($L34      =0),0,((($N34      -$L34      )/$L34      )*100))</f>
        <v>-35.801961590415218</v>
      </c>
      <c r="S34" s="60">
        <f>IF(($M34      =0),0,((($O34      -$M34      )/$M34      )*100))</f>
        <v>-16.961378963397379</v>
      </c>
      <c r="T34" s="59">
        <f>IF(($E34      =0),0,(($P34      /$E34      )*100))</f>
        <v>83.873971752289307</v>
      </c>
      <c r="U34" s="61">
        <f>IF(($E34      =0),0,(($Q34      /$E34      )*100))</f>
        <v>112.66687490299549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77316000</v>
      </c>
      <c r="C35" s="121">
        <f>C34</f>
        <v>0</v>
      </c>
      <c r="D35" s="121"/>
      <c r="E35" s="121">
        <f>$B35      +$C35      +$D35</f>
        <v>77316000</v>
      </c>
      <c r="F35" s="122">
        <f t="shared" ref="F35:O35" si="17">F34</f>
        <v>77316000</v>
      </c>
      <c r="G35" s="123">
        <f t="shared" si="17"/>
        <v>76834000</v>
      </c>
      <c r="H35" s="122">
        <f t="shared" si="17"/>
        <v>16583000</v>
      </c>
      <c r="I35" s="123">
        <f t="shared" si="17"/>
        <v>21193977</v>
      </c>
      <c r="J35" s="122">
        <f t="shared" si="17"/>
        <v>20307000</v>
      </c>
      <c r="K35" s="123">
        <f t="shared" si="17"/>
        <v>28847474</v>
      </c>
      <c r="L35" s="122">
        <f t="shared" si="17"/>
        <v>17027000</v>
      </c>
      <c r="M35" s="123">
        <f t="shared" si="17"/>
        <v>20251502</v>
      </c>
      <c r="N35" s="122">
        <f t="shared" si="17"/>
        <v>10931000</v>
      </c>
      <c r="O35" s="123">
        <f t="shared" si="17"/>
        <v>16816568</v>
      </c>
      <c r="P35" s="122">
        <f>$H35      +$J35      +$L35      +$N35</f>
        <v>64848000</v>
      </c>
      <c r="Q35" s="123">
        <f>$I35      +$K35      +$M35      +$O35</f>
        <v>87109521</v>
      </c>
      <c r="R35" s="63">
        <f>IF(($L35      =0),0,((($N35      -$L35      )/$L35      )*100))</f>
        <v>-35.801961590415218</v>
      </c>
      <c r="S35" s="64">
        <f>IF(($M35      =0),0,((($O35      -$M35      )/$M35      )*100))</f>
        <v>-16.961378963397379</v>
      </c>
      <c r="T35" s="63">
        <f>IF($E35   =0,0,($P35   /$E35   )*100)</f>
        <v>83.873971752289307</v>
      </c>
      <c r="U35" s="65">
        <f>IF($E35   =0,0,($Q35   /$E35   )*100)</f>
        <v>112.66687490299549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237513000</v>
      </c>
      <c r="C37" s="118"/>
      <c r="D37" s="118"/>
      <c r="E37" s="118">
        <f t="shared" ref="E37:E42" si="18">$B37      +$C37      +$D37</f>
        <v>237513000</v>
      </c>
      <c r="F37" s="119">
        <v>237513000</v>
      </c>
      <c r="G37" s="120">
        <v>224039000</v>
      </c>
      <c r="H37" s="119">
        <v>28128000</v>
      </c>
      <c r="I37" s="120">
        <v>41181460</v>
      </c>
      <c r="J37" s="119">
        <v>96751000</v>
      </c>
      <c r="K37" s="120">
        <v>50901740</v>
      </c>
      <c r="L37" s="119">
        <v>24219000</v>
      </c>
      <c r="M37" s="120">
        <v>62326467</v>
      </c>
      <c r="N37" s="119">
        <v>33289000</v>
      </c>
      <c r="O37" s="120">
        <v>46036400</v>
      </c>
      <c r="P37" s="119">
        <f t="shared" ref="P37:P42" si="19">$H37      +$J37      +$L37      +$N37</f>
        <v>182387000</v>
      </c>
      <c r="Q37" s="120">
        <f t="shared" ref="Q37:Q42" si="20">$I37      +$K37      +$M37      +$O37</f>
        <v>200446067</v>
      </c>
      <c r="R37" s="59">
        <f t="shared" ref="R37:R42" si="21">IF(($L37      =0),0,((($N37      -$L37      )/$L37      )*100))</f>
        <v>37.449936000660635</v>
      </c>
      <c r="S37" s="60">
        <f t="shared" ref="S37:S42" si="22">IF(($M37      =0),0,((($O37      -$M37      )/$M37      )*100))</f>
        <v>-26.136676413890104</v>
      </c>
      <c r="T37" s="59">
        <f t="shared" ref="T37:T42" si="23">IF(($E37      =0),0,(($P37      /$E37      )*100))</f>
        <v>76.790323056001142</v>
      </c>
      <c r="U37" s="61">
        <f t="shared" ref="U37:U42" si="24">IF(($E37      =0),0,(($Q37      /$E37      )*100))</f>
        <v>84.393724554024402</v>
      </c>
      <c r="V37" s="119">
        <v>15199000</v>
      </c>
      <c r="W37" s="120">
        <v>9408000</v>
      </c>
    </row>
    <row r="38" spans="1:23" ht="12.95" customHeight="1" x14ac:dyDescent="0.2">
      <c r="A38" s="58" t="s">
        <v>62</v>
      </c>
      <c r="B38" s="118">
        <v>322737000</v>
      </c>
      <c r="C38" s="118"/>
      <c r="D38" s="118"/>
      <c r="E38" s="118">
        <f t="shared" si="18"/>
        <v>322737000</v>
      </c>
      <c r="F38" s="119">
        <v>322737000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38000000</v>
      </c>
      <c r="C40" s="118"/>
      <c r="D40" s="118"/>
      <c r="E40" s="118">
        <f t="shared" si="18"/>
        <v>38000000</v>
      </c>
      <c r="F40" s="119">
        <v>38000000</v>
      </c>
      <c r="G40" s="120">
        <v>36200000</v>
      </c>
      <c r="H40" s="119"/>
      <c r="I40" s="120">
        <v>5040841</v>
      </c>
      <c r="J40" s="119">
        <v>16401000</v>
      </c>
      <c r="K40" s="120">
        <v>9522691</v>
      </c>
      <c r="L40" s="119">
        <v>7248000</v>
      </c>
      <c r="M40" s="120">
        <v>24144053</v>
      </c>
      <c r="N40" s="119">
        <v>2858000</v>
      </c>
      <c r="O40" s="120">
        <v>5195366</v>
      </c>
      <c r="P40" s="119">
        <f t="shared" si="19"/>
        <v>26507000</v>
      </c>
      <c r="Q40" s="120">
        <f t="shared" si="20"/>
        <v>43902951</v>
      </c>
      <c r="R40" s="59">
        <f t="shared" si="21"/>
        <v>-60.568432671081673</v>
      </c>
      <c r="S40" s="60">
        <f t="shared" si="22"/>
        <v>-78.481798395654607</v>
      </c>
      <c r="T40" s="59">
        <f t="shared" si="23"/>
        <v>69.755263157894731</v>
      </c>
      <c r="U40" s="61">
        <f t="shared" si="24"/>
        <v>115.53408157894738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598250000</v>
      </c>
      <c r="C42" s="121">
        <f>SUM(C37:C41)</f>
        <v>0</v>
      </c>
      <c r="D42" s="121"/>
      <c r="E42" s="121">
        <f t="shared" si="18"/>
        <v>598250000</v>
      </c>
      <c r="F42" s="122">
        <f t="shared" ref="F42:O42" si="25">SUM(F37:F41)</f>
        <v>598250000</v>
      </c>
      <c r="G42" s="123">
        <f t="shared" si="25"/>
        <v>260239000</v>
      </c>
      <c r="H42" s="122">
        <f t="shared" si="25"/>
        <v>28128000</v>
      </c>
      <c r="I42" s="123">
        <f t="shared" si="25"/>
        <v>46222301</v>
      </c>
      <c r="J42" s="122">
        <f t="shared" si="25"/>
        <v>113152000</v>
      </c>
      <c r="K42" s="123">
        <f t="shared" si="25"/>
        <v>60424431</v>
      </c>
      <c r="L42" s="122">
        <f t="shared" si="25"/>
        <v>31467000</v>
      </c>
      <c r="M42" s="123">
        <f t="shared" si="25"/>
        <v>86470520</v>
      </c>
      <c r="N42" s="122">
        <f t="shared" si="25"/>
        <v>36147000</v>
      </c>
      <c r="O42" s="123">
        <f t="shared" si="25"/>
        <v>51231766</v>
      </c>
      <c r="P42" s="122">
        <f t="shared" si="19"/>
        <v>208894000</v>
      </c>
      <c r="Q42" s="123">
        <f t="shared" si="20"/>
        <v>244349018</v>
      </c>
      <c r="R42" s="63">
        <f t="shared" si="21"/>
        <v>14.872723805891885</v>
      </c>
      <c r="S42" s="64">
        <f t="shared" si="22"/>
        <v>-40.752332702521045</v>
      </c>
      <c r="T42" s="63">
        <f>IF((+$E37+$E40) =0,0,(P42   /(+$E37+$E40) )*100)</f>
        <v>75.820015752432738</v>
      </c>
      <c r="U42" s="65">
        <f>IF((+$E37+$E40) =0,0,(Q42   /(+$E37+$E40) )*100)</f>
        <v>88.688743543861818</v>
      </c>
      <c r="V42" s="122">
        <f>SUM(V37:V41)</f>
        <v>15199000</v>
      </c>
      <c r="W42" s="123">
        <f>SUM(W37:W41)</f>
        <v>9408000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>
        <v>155509000</v>
      </c>
      <c r="C45" s="118"/>
      <c r="D45" s="118"/>
      <c r="E45" s="118">
        <f t="shared" si="26"/>
        <v>155509000</v>
      </c>
      <c r="F45" s="119">
        <v>155509000</v>
      </c>
      <c r="G45" s="120">
        <v>155509000</v>
      </c>
      <c r="H45" s="119">
        <v>18417000</v>
      </c>
      <c r="I45" s="120">
        <v>40141578</v>
      </c>
      <c r="J45" s="119">
        <v>54472000</v>
      </c>
      <c r="K45" s="120">
        <v>28374313</v>
      </c>
      <c r="L45" s="119">
        <v>45933000</v>
      </c>
      <c r="M45" s="120">
        <v>50409999</v>
      </c>
      <c r="N45" s="119">
        <v>36687000</v>
      </c>
      <c r="O45" s="120">
        <v>36305080</v>
      </c>
      <c r="P45" s="119">
        <f t="shared" si="27"/>
        <v>155509000</v>
      </c>
      <c r="Q45" s="120">
        <f t="shared" si="28"/>
        <v>155230970</v>
      </c>
      <c r="R45" s="59">
        <f t="shared" si="29"/>
        <v>-20.129318790412121</v>
      </c>
      <c r="S45" s="60">
        <f t="shared" si="30"/>
        <v>-27.980399285467154</v>
      </c>
      <c r="T45" s="59">
        <f t="shared" si="31"/>
        <v>100</v>
      </c>
      <c r="U45" s="61">
        <f t="shared" si="32"/>
        <v>99.821212920152533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708170000</v>
      </c>
      <c r="C46" s="118"/>
      <c r="D46" s="118"/>
      <c r="E46" s="118">
        <f t="shared" si="26"/>
        <v>708170000</v>
      </c>
      <c r="F46" s="119">
        <v>708170000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467217000</v>
      </c>
      <c r="C53" s="118"/>
      <c r="D53" s="118"/>
      <c r="E53" s="118">
        <f t="shared" si="26"/>
        <v>467217000</v>
      </c>
      <c r="F53" s="119">
        <v>467217000</v>
      </c>
      <c r="G53" s="120">
        <v>467217000</v>
      </c>
      <c r="H53" s="119">
        <v>120596000</v>
      </c>
      <c r="I53" s="120">
        <v>134976191</v>
      </c>
      <c r="J53" s="119">
        <v>184734000</v>
      </c>
      <c r="K53" s="120">
        <v>198157719</v>
      </c>
      <c r="L53" s="119">
        <v>86453000</v>
      </c>
      <c r="M53" s="120">
        <v>108917726</v>
      </c>
      <c r="N53" s="119">
        <v>62985000</v>
      </c>
      <c r="O53" s="120">
        <v>50802427</v>
      </c>
      <c r="P53" s="119">
        <f t="shared" si="27"/>
        <v>454768000</v>
      </c>
      <c r="Q53" s="120">
        <f t="shared" si="28"/>
        <v>492854063</v>
      </c>
      <c r="R53" s="59">
        <f t="shared" si="29"/>
        <v>-27.145385353891712</v>
      </c>
      <c r="S53" s="60">
        <f t="shared" si="30"/>
        <v>-53.357062375687136</v>
      </c>
      <c r="T53" s="59">
        <f t="shared" si="31"/>
        <v>97.335499350408909</v>
      </c>
      <c r="U53" s="61">
        <f t="shared" si="32"/>
        <v>105.48718539779161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>
        <v>444364000</v>
      </c>
      <c r="C54" s="118"/>
      <c r="D54" s="118"/>
      <c r="E54" s="118">
        <f t="shared" si="26"/>
        <v>444364000</v>
      </c>
      <c r="F54" s="119">
        <v>444364000</v>
      </c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1775260000</v>
      </c>
      <c r="C55" s="121">
        <f>SUM(C44:C54)</f>
        <v>0</v>
      </c>
      <c r="D55" s="121"/>
      <c r="E55" s="121">
        <f t="shared" si="26"/>
        <v>1775260000</v>
      </c>
      <c r="F55" s="122">
        <f t="shared" ref="F55:O55" si="33">SUM(F44:F54)</f>
        <v>1775260000</v>
      </c>
      <c r="G55" s="123">
        <f t="shared" si="33"/>
        <v>622726000</v>
      </c>
      <c r="H55" s="122">
        <f t="shared" si="33"/>
        <v>139013000</v>
      </c>
      <c r="I55" s="123">
        <f t="shared" si="33"/>
        <v>175117769</v>
      </c>
      <c r="J55" s="122">
        <f t="shared" si="33"/>
        <v>239206000</v>
      </c>
      <c r="K55" s="123">
        <f t="shared" si="33"/>
        <v>226532032</v>
      </c>
      <c r="L55" s="122">
        <f t="shared" si="33"/>
        <v>132386000</v>
      </c>
      <c r="M55" s="123">
        <f t="shared" si="33"/>
        <v>159327725</v>
      </c>
      <c r="N55" s="122">
        <f t="shared" si="33"/>
        <v>99672000</v>
      </c>
      <c r="O55" s="123">
        <f t="shared" si="33"/>
        <v>87107507</v>
      </c>
      <c r="P55" s="122">
        <f t="shared" si="27"/>
        <v>610277000</v>
      </c>
      <c r="Q55" s="123">
        <f t="shared" si="28"/>
        <v>648085033</v>
      </c>
      <c r="R55" s="63">
        <f t="shared" si="29"/>
        <v>-24.711072167751876</v>
      </c>
      <c r="S55" s="64">
        <f t="shared" si="30"/>
        <v>-45.328092144665973</v>
      </c>
      <c r="T55" s="63">
        <f>IF((+$E45+$E47+$E49+$E50+$E53) =0,0,(P55   /(+$E45+$E47+$E49+$E50+$E53) )*100)</f>
        <v>98.000886425169327</v>
      </c>
      <c r="U55" s="65">
        <f>IF((+$E45+$E47+$E49+$E50+$E53) =0,0,(Q55   /(+$E45+$E47+$E49+$E50+$E53) )*100)</f>
        <v>104.07226179732338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3393963000</v>
      </c>
      <c r="C69" s="130">
        <f>SUM(C9:C16,C19:C25,C28:C31,C34,C37:C41,C44:C54,C57:C60,C63:C67)</f>
        <v>449050000</v>
      </c>
      <c r="D69" s="130"/>
      <c r="E69" s="130">
        <f t="shared" si="35"/>
        <v>3843013000</v>
      </c>
      <c r="F69" s="131">
        <f t="shared" ref="F69:O69" si="43">SUM(F9:F16,F19:F25,F28:F31,F34,F37:F41,F44:F54,F57:F60,F63:F67)</f>
        <v>3843013000</v>
      </c>
      <c r="G69" s="132">
        <f t="shared" si="43"/>
        <v>2319580000</v>
      </c>
      <c r="H69" s="131">
        <f t="shared" si="43"/>
        <v>325925000</v>
      </c>
      <c r="I69" s="132">
        <f t="shared" si="43"/>
        <v>388709977</v>
      </c>
      <c r="J69" s="131">
        <f t="shared" si="43"/>
        <v>632484000</v>
      </c>
      <c r="K69" s="132">
        <f t="shared" si="43"/>
        <v>569444147</v>
      </c>
      <c r="L69" s="131">
        <f t="shared" si="43"/>
        <v>383913000</v>
      </c>
      <c r="M69" s="132">
        <f t="shared" si="43"/>
        <v>482735391</v>
      </c>
      <c r="N69" s="131">
        <f t="shared" si="43"/>
        <v>341584000</v>
      </c>
      <c r="O69" s="132">
        <f t="shared" si="43"/>
        <v>434499426</v>
      </c>
      <c r="P69" s="131">
        <f t="shared" si="36"/>
        <v>1683906000</v>
      </c>
      <c r="Q69" s="132">
        <f t="shared" si="37"/>
        <v>1875388941</v>
      </c>
      <c r="R69" s="72">
        <f t="shared" si="38"/>
        <v>-11.025675087845423</v>
      </c>
      <c r="S69" s="73">
        <f t="shared" si="39"/>
        <v>-9.992216419036076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71.359750345588623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79.474321387677122</v>
      </c>
      <c r="V69" s="131">
        <f>SUM(V9:V16,V19:V25,V28:V31,V34,V37:V41,V44:V54,V57:V60,V63:V67)</f>
        <v>112074000</v>
      </c>
      <c r="W69" s="132">
        <f>SUM(W9:W16,W19:W25,W28:W31,W34,W37:W41,W44:W54,W57:W60,W63:W67)</f>
        <v>53691000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3414276000</v>
      </c>
      <c r="C71" s="118"/>
      <c r="D71" s="118"/>
      <c r="E71" s="118">
        <f>$B71      +$C71      +$D71</f>
        <v>3414276000</v>
      </c>
      <c r="F71" s="119">
        <v>3414276000</v>
      </c>
      <c r="G71" s="120">
        <v>3317693000</v>
      </c>
      <c r="H71" s="119">
        <v>894389000</v>
      </c>
      <c r="I71" s="120">
        <v>868907896</v>
      </c>
      <c r="J71" s="119">
        <v>1143395000</v>
      </c>
      <c r="K71" s="120">
        <v>983060983</v>
      </c>
      <c r="L71" s="119">
        <v>554691000</v>
      </c>
      <c r="M71" s="120">
        <v>780323763</v>
      </c>
      <c r="N71" s="119">
        <v>683925000</v>
      </c>
      <c r="O71" s="120">
        <v>611659840</v>
      </c>
      <c r="P71" s="119">
        <f>$H71      +$J71      +$L71      +$N71</f>
        <v>3276400000</v>
      </c>
      <c r="Q71" s="120">
        <f>$I71      +$K71      +$M71      +$O71</f>
        <v>3243952482</v>
      </c>
      <c r="R71" s="59">
        <f>IF(($L71      =0),0,((($N71      -$L71      )/$L71      )*100))</f>
        <v>23.298376934184979</v>
      </c>
      <c r="S71" s="60">
        <f>IF(($M71      =0),0,((($O71      -$M71      )/$M71      )*100))</f>
        <v>-21.61460806365319</v>
      </c>
      <c r="T71" s="59">
        <f>IF(($E71      =0),0,(($P71      /$E71      )*100))</f>
        <v>95.96177930548086</v>
      </c>
      <c r="U71" s="61">
        <f>IF(($E71      =0),0,(($Q71      /$E71      )*100))</f>
        <v>95.011430886079509</v>
      </c>
      <c r="V71" s="119">
        <v>14757000</v>
      </c>
      <c r="W71" s="120">
        <v>14757000</v>
      </c>
    </row>
    <row r="72" spans="1:23" s="75" customFormat="1" ht="12.95" customHeight="1" x14ac:dyDescent="0.2">
      <c r="A72" s="74" t="s">
        <v>91</v>
      </c>
      <c r="B72" s="118">
        <v>152714000</v>
      </c>
      <c r="C72" s="118"/>
      <c r="D72" s="118"/>
      <c r="E72" s="118">
        <f>$B72      +$C72      +$D72</f>
        <v>152714000</v>
      </c>
      <c r="F72" s="119">
        <v>152714000</v>
      </c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3566990000</v>
      </c>
      <c r="C73" s="127">
        <f>SUM(C71:C72)</f>
        <v>0</v>
      </c>
      <c r="D73" s="127"/>
      <c r="E73" s="127">
        <f>$B73      +$C73      +$D73</f>
        <v>3566990000</v>
      </c>
      <c r="F73" s="128">
        <f t="shared" ref="F73:O73" si="44">SUM(F71:F72)</f>
        <v>3566990000</v>
      </c>
      <c r="G73" s="129">
        <f t="shared" si="44"/>
        <v>3317693000</v>
      </c>
      <c r="H73" s="128">
        <f t="shared" si="44"/>
        <v>894389000</v>
      </c>
      <c r="I73" s="129">
        <f t="shared" si="44"/>
        <v>868907896</v>
      </c>
      <c r="J73" s="128">
        <f t="shared" si="44"/>
        <v>1143395000</v>
      </c>
      <c r="K73" s="129">
        <f t="shared" si="44"/>
        <v>983060983</v>
      </c>
      <c r="L73" s="128">
        <f t="shared" si="44"/>
        <v>554691000</v>
      </c>
      <c r="M73" s="129">
        <f t="shared" si="44"/>
        <v>780323763</v>
      </c>
      <c r="N73" s="128">
        <f t="shared" si="44"/>
        <v>683925000</v>
      </c>
      <c r="O73" s="129">
        <f t="shared" si="44"/>
        <v>611659840</v>
      </c>
      <c r="P73" s="128">
        <f>$H73      +$J73      +$L73      +$N73</f>
        <v>3276400000</v>
      </c>
      <c r="Q73" s="129">
        <f>$I73      +$K73      +$M73      +$O73</f>
        <v>3243952482</v>
      </c>
      <c r="R73" s="68">
        <f>IF(($L73      =0),0,((($N73      -$L73      )/$L73      )*100))</f>
        <v>23.298376934184979</v>
      </c>
      <c r="S73" s="69">
        <f>IF(($M73      =0),0,((($O73      -$M73      )/$M73      )*100))</f>
        <v>-21.61460806365319</v>
      </c>
      <c r="T73" s="68">
        <f>IF(($E71      =0),0,(($P71      /$E71      )*100))</f>
        <v>95.96177930548086</v>
      </c>
      <c r="U73" s="70">
        <f>IF($E71   =0,0,($Q71   /$E71 )*100)</f>
        <v>95.011430886079509</v>
      </c>
      <c r="V73" s="128">
        <f>SUM(V71:V72)</f>
        <v>14757000</v>
      </c>
      <c r="W73" s="129">
        <f>SUM(W71:W72)</f>
        <v>14757000</v>
      </c>
    </row>
    <row r="74" spans="1:23" ht="12.95" customHeight="1" x14ac:dyDescent="0.2">
      <c r="A74" s="71" t="s">
        <v>89</v>
      </c>
      <c r="B74" s="130">
        <f>SUM(B71:B72)</f>
        <v>3566990000</v>
      </c>
      <c r="C74" s="130">
        <f>SUM(C71:C72)</f>
        <v>0</v>
      </c>
      <c r="D74" s="130"/>
      <c r="E74" s="130">
        <f>$B74      +$C74      +$D74</f>
        <v>3566990000</v>
      </c>
      <c r="F74" s="131">
        <f t="shared" ref="F74:O74" si="45">SUM(F71:F72)</f>
        <v>3566990000</v>
      </c>
      <c r="G74" s="132">
        <f t="shared" si="45"/>
        <v>3317693000</v>
      </c>
      <c r="H74" s="131">
        <f t="shared" si="45"/>
        <v>894389000</v>
      </c>
      <c r="I74" s="132">
        <f t="shared" si="45"/>
        <v>868907896</v>
      </c>
      <c r="J74" s="131">
        <f t="shared" si="45"/>
        <v>1143395000</v>
      </c>
      <c r="K74" s="132">
        <f t="shared" si="45"/>
        <v>983060983</v>
      </c>
      <c r="L74" s="131">
        <f t="shared" si="45"/>
        <v>554691000</v>
      </c>
      <c r="M74" s="132">
        <f t="shared" si="45"/>
        <v>780323763</v>
      </c>
      <c r="N74" s="131">
        <f t="shared" si="45"/>
        <v>683925000</v>
      </c>
      <c r="O74" s="132">
        <f t="shared" si="45"/>
        <v>611659840</v>
      </c>
      <c r="P74" s="131">
        <f>$H74      +$J74      +$L74      +$N74</f>
        <v>3276400000</v>
      </c>
      <c r="Q74" s="132">
        <f>$I74      +$K74      +$M74      +$O74</f>
        <v>3243952482</v>
      </c>
      <c r="R74" s="72">
        <f>IF(($L74      =0),0,((($N74      -$L74      )/$L74      )*100))</f>
        <v>23.298376934184979</v>
      </c>
      <c r="S74" s="73">
        <f>IF(($M74      =0),0,((($O74      -$M74      )/$M74      )*100))</f>
        <v>-21.61460806365319</v>
      </c>
      <c r="T74" s="72">
        <f>IF(($E71      =0),0,(($P71      /$E71      )*100))</f>
        <v>95.96177930548086</v>
      </c>
      <c r="U74" s="76">
        <f>IF($E71   =0,0,($Q71   /$E71 )*100)</f>
        <v>95.011430886079509</v>
      </c>
      <c r="V74" s="131">
        <f>SUM(V71:V72)</f>
        <v>14757000</v>
      </c>
      <c r="W74" s="132">
        <f>SUM(W71:W72)</f>
        <v>14757000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6960953000</v>
      </c>
      <c r="C75" s="130">
        <f>SUM(C9:C16,C19:C25,C28:C31,C34,C37:C41,C44:C54,C57:C60,C63:C67,C71:C72)</f>
        <v>449050000</v>
      </c>
      <c r="D75" s="130"/>
      <c r="E75" s="130">
        <f>$B75      +$C75      +$D75</f>
        <v>7410003000</v>
      </c>
      <c r="F75" s="131">
        <f t="shared" ref="F75:O75" si="46">SUM(F9:F16,F19:F25,F28:F31,F34,F37:F41,F44:F54,F57:F60,F63:F67,F71:F72)</f>
        <v>7410003000</v>
      </c>
      <c r="G75" s="132">
        <f t="shared" si="46"/>
        <v>5637273000</v>
      </c>
      <c r="H75" s="131">
        <f t="shared" si="46"/>
        <v>1220314000</v>
      </c>
      <c r="I75" s="132">
        <f t="shared" si="46"/>
        <v>1257617873</v>
      </c>
      <c r="J75" s="131">
        <f t="shared" si="46"/>
        <v>1775879000</v>
      </c>
      <c r="K75" s="132">
        <f t="shared" si="46"/>
        <v>1552505130</v>
      </c>
      <c r="L75" s="131">
        <f t="shared" si="46"/>
        <v>938604000</v>
      </c>
      <c r="M75" s="132">
        <f t="shared" si="46"/>
        <v>1263059154</v>
      </c>
      <c r="N75" s="131">
        <f t="shared" si="46"/>
        <v>1025509000</v>
      </c>
      <c r="O75" s="132">
        <f t="shared" si="46"/>
        <v>1046159266</v>
      </c>
      <c r="P75" s="131">
        <f>$H75      +$J75      +$L75      +$N75</f>
        <v>4960306000</v>
      </c>
      <c r="Q75" s="132">
        <f>$I75      +$K75      +$M75      +$O75</f>
        <v>5119341423</v>
      </c>
      <c r="R75" s="72">
        <f>IF(($L75      =0),0,((($N75      -$L75      )/$L75      )*100))</f>
        <v>9.2589633114710779</v>
      </c>
      <c r="S75" s="73">
        <f>IF(($M75      =0),0,((($O75      -$M75      )/$M75      )*100))</f>
        <v>-17.172583509893155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85.907352557612398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88.661681051219446</v>
      </c>
      <c r="V75" s="131">
        <f>SUM(V9:V16,V19:V25,V28:V31,V34,V37:V41,V44:V54,V57:V60,V63:V67,V71:V72)</f>
        <v>126831000</v>
      </c>
      <c r="W75" s="132">
        <f>SUM(W9:W16,W19:W25,W28:W31,W34,W37:W41,W44:W54,W57:W60,W63:W67,W71:W72)</f>
        <v>68448000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141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142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143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144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145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146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147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148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149</v>
      </c>
    </row>
    <row r="118" spans="1:23" x14ac:dyDescent="0.2">
      <c r="A118" s="35" t="s">
        <v>150</v>
      </c>
    </row>
    <row r="119" spans="1:23" x14ac:dyDescent="0.2">
      <c r="A119" s="35" t="s">
        <v>151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152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153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154</v>
      </c>
    </row>
    <row r="124" spans="1:23" x14ac:dyDescent="0.2">
      <c r="A124" s="36" t="s">
        <v>93</v>
      </c>
      <c r="G124" s="36" t="s">
        <v>93</v>
      </c>
      <c r="W124" s="36"/>
    </row>
    <row r="125" spans="1:23" x14ac:dyDescent="0.2">
      <c r="A125" s="36"/>
      <c r="G125" s="36"/>
      <c r="W125" s="36"/>
    </row>
    <row r="126" spans="1:23" x14ac:dyDescent="0.2">
      <c r="A126" s="36" t="s">
        <v>93</v>
      </c>
      <c r="G126" s="36" t="s">
        <v>93</v>
      </c>
      <c r="W126" s="36"/>
    </row>
  </sheetData>
  <sheetProtection algorithmName="SHA-512" hashValue="zEqHi+1VtOco9JFwTDSqEqe5utB+tUE2uSEtD2+vuavsSBeBxa+hSKyJUp+LkMQMhPoaAJUM5DtHjVyo1fZFGg==" saltValue="jjCXkaBVk/BfrR3UtyM9i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2400000</v>
      </c>
      <c r="C10" s="118"/>
      <c r="D10" s="118"/>
      <c r="E10" s="118">
        <f t="shared" ref="E10:E17" si="0">$B10      +$C10      +$D10</f>
        <v>2400000</v>
      </c>
      <c r="F10" s="119">
        <v>2400000</v>
      </c>
      <c r="G10" s="120">
        <v>2400000</v>
      </c>
      <c r="H10" s="119">
        <v>138000</v>
      </c>
      <c r="I10" s="120">
        <v>137561</v>
      </c>
      <c r="J10" s="119">
        <v>1036000</v>
      </c>
      <c r="K10" s="120">
        <v>1036046</v>
      </c>
      <c r="L10" s="119">
        <v>510000</v>
      </c>
      <c r="M10" s="120">
        <v>510736</v>
      </c>
      <c r="N10" s="119">
        <v>716000</v>
      </c>
      <c r="O10" s="120">
        <v>715656</v>
      </c>
      <c r="P10" s="119">
        <f t="shared" ref="P10:P17" si="1">$H10      +$J10      +$L10      +$N10</f>
        <v>2400000</v>
      </c>
      <c r="Q10" s="120">
        <f t="shared" ref="Q10:Q17" si="2">$I10      +$K10      +$M10      +$O10</f>
        <v>2399999</v>
      </c>
      <c r="R10" s="59">
        <f t="shared" ref="R10:R17" si="3">IF(($L10      =0),0,((($N10      -$L10      )/$L10      )*100))</f>
        <v>40.392156862745097</v>
      </c>
      <c r="S10" s="60">
        <f t="shared" ref="S10:S17" si="4">IF(($M10      =0),0,((($O10      -$M10      )/$M10      )*100))</f>
        <v>40.122489896933054</v>
      </c>
      <c r="T10" s="59">
        <f t="shared" ref="T10:T17" si="5">IF(($E10      =0),0,(($P10      /$E10      )*100))</f>
        <v>100</v>
      </c>
      <c r="U10" s="61">
        <f t="shared" ref="U10:U17" si="6">IF(($E10      =0),0,(($Q10      /$E10      )*100))</f>
        <v>99.999958333333339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2400000</v>
      </c>
      <c r="C17" s="121">
        <f>SUM(C9:C16)</f>
        <v>0</v>
      </c>
      <c r="D17" s="121"/>
      <c r="E17" s="121">
        <f t="shared" si="0"/>
        <v>2400000</v>
      </c>
      <c r="F17" s="122">
        <f t="shared" ref="F17:O17" si="7">SUM(F9:F16)</f>
        <v>2400000</v>
      </c>
      <c r="G17" s="123">
        <f t="shared" si="7"/>
        <v>2400000</v>
      </c>
      <c r="H17" s="122">
        <f t="shared" si="7"/>
        <v>138000</v>
      </c>
      <c r="I17" s="123">
        <f t="shared" si="7"/>
        <v>137561</v>
      </c>
      <c r="J17" s="122">
        <f t="shared" si="7"/>
        <v>1036000</v>
      </c>
      <c r="K17" s="123">
        <f t="shared" si="7"/>
        <v>1036046</v>
      </c>
      <c r="L17" s="122">
        <f t="shared" si="7"/>
        <v>510000</v>
      </c>
      <c r="M17" s="123">
        <f t="shared" si="7"/>
        <v>510736</v>
      </c>
      <c r="N17" s="122">
        <f t="shared" si="7"/>
        <v>716000</v>
      </c>
      <c r="O17" s="123">
        <f t="shared" si="7"/>
        <v>715656</v>
      </c>
      <c r="P17" s="122">
        <f t="shared" si="1"/>
        <v>2400000</v>
      </c>
      <c r="Q17" s="123">
        <f t="shared" si="2"/>
        <v>2399999</v>
      </c>
      <c r="R17" s="63">
        <f t="shared" si="3"/>
        <v>40.392156862745097</v>
      </c>
      <c r="S17" s="64">
        <f t="shared" si="4"/>
        <v>40.122489896933054</v>
      </c>
      <c r="T17" s="63">
        <f>IF((SUM($E9:$E14))=0,0,(P17/(SUM($E9:$E14))*100))</f>
        <v>100</v>
      </c>
      <c r="U17" s="65">
        <f>IF((SUM($E9:$E14))=0,0,(Q17/(SUM($E9:$E14))*100))</f>
        <v>99.999958333333339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>
        <v>10000000</v>
      </c>
      <c r="D22" s="118"/>
      <c r="E22" s="118">
        <f t="shared" si="8"/>
        <v>10000000</v>
      </c>
      <c r="F22" s="119">
        <v>10000000</v>
      </c>
      <c r="G22" s="120">
        <v>10000000</v>
      </c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23000000</v>
      </c>
      <c r="D23" s="118"/>
      <c r="E23" s="118">
        <f t="shared" si="8"/>
        <v>23000000</v>
      </c>
      <c r="F23" s="119">
        <v>23000000</v>
      </c>
      <c r="G23" s="120">
        <v>23000000</v>
      </c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33000000</v>
      </c>
      <c r="D26" s="121"/>
      <c r="E26" s="121">
        <f t="shared" si="8"/>
        <v>33000000</v>
      </c>
      <c r="F26" s="122">
        <f t="shared" ref="F26:O26" si="15">SUM(F19:F25)</f>
        <v>33000000</v>
      </c>
      <c r="G26" s="123">
        <f t="shared" si="15"/>
        <v>33000000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3708000</v>
      </c>
      <c r="C34" s="118"/>
      <c r="D34" s="118"/>
      <c r="E34" s="118">
        <f>$B34      +$C34      +$D34</f>
        <v>3708000</v>
      </c>
      <c r="F34" s="119">
        <v>3708000</v>
      </c>
      <c r="G34" s="120">
        <v>3708000</v>
      </c>
      <c r="H34" s="119">
        <v>837000</v>
      </c>
      <c r="I34" s="120">
        <v>1447431</v>
      </c>
      <c r="J34" s="119">
        <v>1616000</v>
      </c>
      <c r="K34" s="120">
        <v>1615329</v>
      </c>
      <c r="L34" s="119">
        <v>644000</v>
      </c>
      <c r="M34" s="120">
        <v>645240</v>
      </c>
      <c r="N34" s="119"/>
      <c r="O34" s="120"/>
      <c r="P34" s="119">
        <f>$H34      +$J34      +$L34      +$N34</f>
        <v>3097000</v>
      </c>
      <c r="Q34" s="120">
        <f>$I34      +$K34      +$M34      +$O34</f>
        <v>3708000</v>
      </c>
      <c r="R34" s="59">
        <f>IF(($L34      =0),0,((($N34      -$L34      )/$L34      )*100))</f>
        <v>-100</v>
      </c>
      <c r="S34" s="60">
        <f>IF(($M34      =0),0,((($O34      -$M34      )/$M34      )*100))</f>
        <v>-100</v>
      </c>
      <c r="T34" s="59">
        <f>IF(($E34      =0),0,(($P34      /$E34      )*100))</f>
        <v>83.522114347357075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3708000</v>
      </c>
      <c r="C35" s="121">
        <f>C34</f>
        <v>0</v>
      </c>
      <c r="D35" s="121"/>
      <c r="E35" s="121">
        <f>$B35      +$C35      +$D35</f>
        <v>3708000</v>
      </c>
      <c r="F35" s="122">
        <f t="shared" ref="F35:O35" si="17">F34</f>
        <v>3708000</v>
      </c>
      <c r="G35" s="123">
        <f t="shared" si="17"/>
        <v>3708000</v>
      </c>
      <c r="H35" s="122">
        <f t="shared" si="17"/>
        <v>837000</v>
      </c>
      <c r="I35" s="123">
        <f t="shared" si="17"/>
        <v>1447431</v>
      </c>
      <c r="J35" s="122">
        <f t="shared" si="17"/>
        <v>1616000</v>
      </c>
      <c r="K35" s="123">
        <f t="shared" si="17"/>
        <v>1615329</v>
      </c>
      <c r="L35" s="122">
        <f t="shared" si="17"/>
        <v>644000</v>
      </c>
      <c r="M35" s="123">
        <f t="shared" si="17"/>
        <v>645240</v>
      </c>
      <c r="N35" s="122">
        <f t="shared" si="17"/>
        <v>0</v>
      </c>
      <c r="O35" s="123">
        <f t="shared" si="17"/>
        <v>0</v>
      </c>
      <c r="P35" s="122">
        <f>$H35      +$J35      +$L35      +$N35</f>
        <v>3097000</v>
      </c>
      <c r="Q35" s="123">
        <f>$I35      +$K35      +$M35      +$O35</f>
        <v>3708000</v>
      </c>
      <c r="R35" s="63">
        <f>IF(($L35      =0),0,((($N35      -$L35      )/$L35      )*100))</f>
        <v>-100</v>
      </c>
      <c r="S35" s="64">
        <f>IF(($M35      =0),0,((($O35      -$M35      )/$M35      )*100))</f>
        <v>-100</v>
      </c>
      <c r="T35" s="63">
        <f>IF($E35   =0,0,($P35   /$E35   )*100)</f>
        <v>83.522114347357075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17025000</v>
      </c>
      <c r="C37" s="118"/>
      <c r="D37" s="118"/>
      <c r="E37" s="118">
        <f t="shared" ref="E37:E42" si="18">$B37      +$C37      +$D37</f>
        <v>17025000</v>
      </c>
      <c r="F37" s="119">
        <v>17025000</v>
      </c>
      <c r="G37" s="120">
        <v>17025000</v>
      </c>
      <c r="H37" s="119">
        <v>6849000</v>
      </c>
      <c r="I37" s="120">
        <v>6848770</v>
      </c>
      <c r="J37" s="119">
        <v>4217000</v>
      </c>
      <c r="K37" s="120">
        <v>6531552</v>
      </c>
      <c r="L37" s="119">
        <v>743000</v>
      </c>
      <c r="M37" s="120"/>
      <c r="N37" s="119">
        <v>1094000</v>
      </c>
      <c r="O37" s="120">
        <v>3644678</v>
      </c>
      <c r="P37" s="119">
        <f t="shared" ref="P37:P42" si="19">$H37      +$J37      +$L37      +$N37</f>
        <v>12903000</v>
      </c>
      <c r="Q37" s="120">
        <f t="shared" ref="Q37:Q42" si="20">$I37      +$K37      +$M37      +$O37</f>
        <v>17025000</v>
      </c>
      <c r="R37" s="59">
        <f t="shared" ref="R37:R42" si="21">IF(($L37      =0),0,((($N37      -$L37      )/$L37      )*100))</f>
        <v>47.240915208613728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75.788546255506603</v>
      </c>
      <c r="U37" s="61">
        <f t="shared" ref="U37:U42" si="24">IF(($E37      =0),0,(($Q37      /$E37      )*100))</f>
        <v>100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7730000</v>
      </c>
      <c r="C38" s="118">
        <v>326000</v>
      </c>
      <c r="D38" s="118"/>
      <c r="E38" s="118">
        <f t="shared" si="18"/>
        <v>8056000</v>
      </c>
      <c r="F38" s="119">
        <v>7730000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4000000</v>
      </c>
      <c r="C40" s="118"/>
      <c r="D40" s="118"/>
      <c r="E40" s="118">
        <f t="shared" si="18"/>
        <v>4000000</v>
      </c>
      <c r="F40" s="119">
        <v>4000000</v>
      </c>
      <c r="G40" s="120">
        <v>4000000</v>
      </c>
      <c r="H40" s="119"/>
      <c r="I40" s="120"/>
      <c r="J40" s="119">
        <v>1237000</v>
      </c>
      <c r="K40" s="120"/>
      <c r="L40" s="119">
        <v>2204000</v>
      </c>
      <c r="M40" s="120"/>
      <c r="N40" s="119">
        <v>194000</v>
      </c>
      <c r="O40" s="120"/>
      <c r="P40" s="119">
        <f t="shared" si="19"/>
        <v>3635000</v>
      </c>
      <c r="Q40" s="120">
        <f t="shared" si="20"/>
        <v>0</v>
      </c>
      <c r="R40" s="59">
        <f t="shared" si="21"/>
        <v>-91.197822141560806</v>
      </c>
      <c r="S40" s="60">
        <f t="shared" si="22"/>
        <v>0</v>
      </c>
      <c r="T40" s="59">
        <f t="shared" si="23"/>
        <v>90.875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28755000</v>
      </c>
      <c r="C42" s="121">
        <f>SUM(C37:C41)</f>
        <v>326000</v>
      </c>
      <c r="D42" s="121"/>
      <c r="E42" s="121">
        <f t="shared" si="18"/>
        <v>29081000</v>
      </c>
      <c r="F42" s="122">
        <f t="shared" ref="F42:O42" si="25">SUM(F37:F41)</f>
        <v>28755000</v>
      </c>
      <c r="G42" s="123">
        <f t="shared" si="25"/>
        <v>21025000</v>
      </c>
      <c r="H42" s="122">
        <f t="shared" si="25"/>
        <v>6849000</v>
      </c>
      <c r="I42" s="123">
        <f t="shared" si="25"/>
        <v>6848770</v>
      </c>
      <c r="J42" s="122">
        <f t="shared" si="25"/>
        <v>5454000</v>
      </c>
      <c r="K42" s="123">
        <f t="shared" si="25"/>
        <v>6531552</v>
      </c>
      <c r="L42" s="122">
        <f t="shared" si="25"/>
        <v>2947000</v>
      </c>
      <c r="M42" s="123">
        <f t="shared" si="25"/>
        <v>0</v>
      </c>
      <c r="N42" s="122">
        <f t="shared" si="25"/>
        <v>1288000</v>
      </c>
      <c r="O42" s="123">
        <f t="shared" si="25"/>
        <v>3644678</v>
      </c>
      <c r="P42" s="122">
        <f t="shared" si="19"/>
        <v>16538000</v>
      </c>
      <c r="Q42" s="123">
        <f t="shared" si="20"/>
        <v>17025000</v>
      </c>
      <c r="R42" s="63">
        <f t="shared" si="21"/>
        <v>-56.294536817102134</v>
      </c>
      <c r="S42" s="64">
        <f t="shared" si="22"/>
        <v>0</v>
      </c>
      <c r="T42" s="63">
        <f>IF((+$E37+$E40) =0,0,(P42   /(+$E37+$E40) )*100)</f>
        <v>78.658739595719382</v>
      </c>
      <c r="U42" s="65">
        <f>IF((+$E37+$E40) =0,0,(Q42   /(+$E37+$E40) )*100)</f>
        <v>80.975029726516055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34863000</v>
      </c>
      <c r="C69" s="130">
        <f>SUM(C9:C16,C19:C25,C28:C31,C34,C37:C41,C44:C54,C57:C60,C63:C67)</f>
        <v>33326000</v>
      </c>
      <c r="D69" s="130"/>
      <c r="E69" s="130">
        <f t="shared" si="35"/>
        <v>68189000</v>
      </c>
      <c r="F69" s="131">
        <f t="shared" ref="F69:O69" si="43">SUM(F9:F16,F19:F25,F28:F31,F34,F37:F41,F44:F54,F57:F60,F63:F67)</f>
        <v>67863000</v>
      </c>
      <c r="G69" s="132">
        <f t="shared" si="43"/>
        <v>60133000</v>
      </c>
      <c r="H69" s="131">
        <f t="shared" si="43"/>
        <v>7824000</v>
      </c>
      <c r="I69" s="132">
        <f t="shared" si="43"/>
        <v>8433762</v>
      </c>
      <c r="J69" s="131">
        <f t="shared" si="43"/>
        <v>8106000</v>
      </c>
      <c r="K69" s="132">
        <f t="shared" si="43"/>
        <v>9182927</v>
      </c>
      <c r="L69" s="131">
        <f t="shared" si="43"/>
        <v>4101000</v>
      </c>
      <c r="M69" s="132">
        <f t="shared" si="43"/>
        <v>1155976</v>
      </c>
      <c r="N69" s="131">
        <f t="shared" si="43"/>
        <v>2004000</v>
      </c>
      <c r="O69" s="132">
        <f t="shared" si="43"/>
        <v>4360334</v>
      </c>
      <c r="P69" s="131">
        <f t="shared" si="36"/>
        <v>22035000</v>
      </c>
      <c r="Q69" s="132">
        <f t="shared" si="37"/>
        <v>23132999</v>
      </c>
      <c r="R69" s="72">
        <f t="shared" si="38"/>
        <v>-51.133869787856625</v>
      </c>
      <c r="S69" s="73">
        <f t="shared" si="39"/>
        <v>277.19935361979833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36.643772969916682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38.469723778956642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75059000</v>
      </c>
      <c r="C71" s="118"/>
      <c r="D71" s="118"/>
      <c r="E71" s="118">
        <f>$B71      +$C71      +$D71</f>
        <v>75059000</v>
      </c>
      <c r="F71" s="119">
        <v>75059000</v>
      </c>
      <c r="G71" s="120">
        <v>75059000</v>
      </c>
      <c r="H71" s="119">
        <v>25270000</v>
      </c>
      <c r="I71" s="120">
        <v>24048465</v>
      </c>
      <c r="J71" s="119">
        <v>26640000</v>
      </c>
      <c r="K71" s="120">
        <v>17771918</v>
      </c>
      <c r="L71" s="119">
        <v>16134000</v>
      </c>
      <c r="M71" s="120">
        <v>22344199</v>
      </c>
      <c r="N71" s="119">
        <v>7015000</v>
      </c>
      <c r="O71" s="120">
        <v>10894418</v>
      </c>
      <c r="P71" s="119">
        <f>$H71      +$J71      +$L71      +$N71</f>
        <v>75059000</v>
      </c>
      <c r="Q71" s="120">
        <f>$I71      +$K71      +$M71      +$O71</f>
        <v>75059000</v>
      </c>
      <c r="R71" s="59">
        <f>IF(($L71      =0),0,((($N71      -$L71      )/$L71      )*100))</f>
        <v>-56.520391719350435</v>
      </c>
      <c r="S71" s="60">
        <f>IF(($M71      =0),0,((($O71      -$M71      )/$M71      )*100))</f>
        <v>-51.242745376551646</v>
      </c>
      <c r="T71" s="59">
        <f>IF(($E71      =0),0,(($P71      /$E71      )*100))</f>
        <v>100</v>
      </c>
      <c r="U71" s="61">
        <f>IF(($E71      =0),0,(($Q71      /$E71      )*100))</f>
        <v>100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75059000</v>
      </c>
      <c r="C73" s="127">
        <f>SUM(C71:C72)</f>
        <v>0</v>
      </c>
      <c r="D73" s="127"/>
      <c r="E73" s="127">
        <f>$B73      +$C73      +$D73</f>
        <v>75059000</v>
      </c>
      <c r="F73" s="128">
        <f t="shared" ref="F73:O73" si="44">SUM(F71:F72)</f>
        <v>75059000</v>
      </c>
      <c r="G73" s="129">
        <f t="shared" si="44"/>
        <v>75059000</v>
      </c>
      <c r="H73" s="128">
        <f t="shared" si="44"/>
        <v>25270000</v>
      </c>
      <c r="I73" s="129">
        <f t="shared" si="44"/>
        <v>24048465</v>
      </c>
      <c r="J73" s="128">
        <f t="shared" si="44"/>
        <v>26640000</v>
      </c>
      <c r="K73" s="129">
        <f t="shared" si="44"/>
        <v>17771918</v>
      </c>
      <c r="L73" s="128">
        <f t="shared" si="44"/>
        <v>16134000</v>
      </c>
      <c r="M73" s="129">
        <f t="shared" si="44"/>
        <v>22344199</v>
      </c>
      <c r="N73" s="128">
        <f t="shared" si="44"/>
        <v>7015000</v>
      </c>
      <c r="O73" s="129">
        <f t="shared" si="44"/>
        <v>10894418</v>
      </c>
      <c r="P73" s="128">
        <f>$H73      +$J73      +$L73      +$N73</f>
        <v>75059000</v>
      </c>
      <c r="Q73" s="129">
        <f>$I73      +$K73      +$M73      +$O73</f>
        <v>75059000</v>
      </c>
      <c r="R73" s="68">
        <f>IF(($L73      =0),0,((($N73      -$L73      )/$L73      )*100))</f>
        <v>-56.520391719350435</v>
      </c>
      <c r="S73" s="69">
        <f>IF(($M73      =0),0,((($O73      -$M73      )/$M73      )*100))</f>
        <v>-51.242745376551646</v>
      </c>
      <c r="T73" s="68">
        <f>IF(($E71      =0),0,(($P71      /$E71      )*100))</f>
        <v>100</v>
      </c>
      <c r="U73" s="70">
        <f>IF($E71   =0,0,($Q71   /$E71 )*100)</f>
        <v>100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75059000</v>
      </c>
      <c r="C74" s="130">
        <f>SUM(C71:C72)</f>
        <v>0</v>
      </c>
      <c r="D74" s="130"/>
      <c r="E74" s="130">
        <f>$B74      +$C74      +$D74</f>
        <v>75059000</v>
      </c>
      <c r="F74" s="131">
        <f t="shared" ref="F74:O74" si="45">SUM(F71:F72)</f>
        <v>75059000</v>
      </c>
      <c r="G74" s="132">
        <f t="shared" si="45"/>
        <v>75059000</v>
      </c>
      <c r="H74" s="131">
        <f t="shared" si="45"/>
        <v>25270000</v>
      </c>
      <c r="I74" s="132">
        <f t="shared" si="45"/>
        <v>24048465</v>
      </c>
      <c r="J74" s="131">
        <f t="shared" si="45"/>
        <v>26640000</v>
      </c>
      <c r="K74" s="132">
        <f t="shared" si="45"/>
        <v>17771918</v>
      </c>
      <c r="L74" s="131">
        <f t="shared" si="45"/>
        <v>16134000</v>
      </c>
      <c r="M74" s="132">
        <f t="shared" si="45"/>
        <v>22344199</v>
      </c>
      <c r="N74" s="131">
        <f t="shared" si="45"/>
        <v>7015000</v>
      </c>
      <c r="O74" s="132">
        <f t="shared" si="45"/>
        <v>10894418</v>
      </c>
      <c r="P74" s="131">
        <f>$H74      +$J74      +$L74      +$N74</f>
        <v>75059000</v>
      </c>
      <c r="Q74" s="132">
        <f>$I74      +$K74      +$M74      +$O74</f>
        <v>75059000</v>
      </c>
      <c r="R74" s="72">
        <f>IF(($L74      =0),0,((($N74      -$L74      )/$L74      )*100))</f>
        <v>-56.520391719350435</v>
      </c>
      <c r="S74" s="73">
        <f>IF(($M74      =0),0,((($O74      -$M74      )/$M74      )*100))</f>
        <v>-51.242745376551646</v>
      </c>
      <c r="T74" s="72">
        <f>IF(($E71      =0),0,(($P71      /$E71      )*100))</f>
        <v>100</v>
      </c>
      <c r="U74" s="76">
        <f>IF($E71   =0,0,($Q71   /$E71 )*100)</f>
        <v>100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109922000</v>
      </c>
      <c r="C75" s="130">
        <f>SUM(C9:C16,C19:C25,C28:C31,C34,C37:C41,C44:C54,C57:C60,C63:C67,C71:C72)</f>
        <v>33326000</v>
      </c>
      <c r="D75" s="130"/>
      <c r="E75" s="130">
        <f>$B75      +$C75      +$D75</f>
        <v>143248000</v>
      </c>
      <c r="F75" s="131">
        <f t="shared" ref="F75:O75" si="46">SUM(F9:F16,F19:F25,F28:F31,F34,F37:F41,F44:F54,F57:F60,F63:F67,F71:F72)</f>
        <v>142922000</v>
      </c>
      <c r="G75" s="132">
        <f t="shared" si="46"/>
        <v>135192000</v>
      </c>
      <c r="H75" s="131">
        <f t="shared" si="46"/>
        <v>33094000</v>
      </c>
      <c r="I75" s="132">
        <f t="shared" si="46"/>
        <v>32482227</v>
      </c>
      <c r="J75" s="131">
        <f t="shared" si="46"/>
        <v>34746000</v>
      </c>
      <c r="K75" s="132">
        <f t="shared" si="46"/>
        <v>26954845</v>
      </c>
      <c r="L75" s="131">
        <f t="shared" si="46"/>
        <v>20235000</v>
      </c>
      <c r="M75" s="132">
        <f t="shared" si="46"/>
        <v>23500175</v>
      </c>
      <c r="N75" s="131">
        <f t="shared" si="46"/>
        <v>9019000</v>
      </c>
      <c r="O75" s="132">
        <f t="shared" si="46"/>
        <v>15254752</v>
      </c>
      <c r="P75" s="131">
        <f>$H75      +$J75      +$L75      +$N75</f>
        <v>97094000</v>
      </c>
      <c r="Q75" s="132">
        <f>$I75      +$K75      +$M75      +$O75</f>
        <v>98191999</v>
      </c>
      <c r="R75" s="72">
        <f>IF(($L75      =0),0,((($N75      -$L75      )/$L75      )*100))</f>
        <v>-55.428712626637008</v>
      </c>
      <c r="S75" s="73">
        <f>IF(($M75      =0),0,((($O75      -$M75      )/$M75      )*100))</f>
        <v>-35.086645099451388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71.819338422391851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72.63151591810167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141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142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143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144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145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146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147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148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149</v>
      </c>
    </row>
    <row r="118" spans="1:23" x14ac:dyDescent="0.2">
      <c r="A118" s="35" t="s">
        <v>150</v>
      </c>
    </row>
    <row r="119" spans="1:23" x14ac:dyDescent="0.2">
      <c r="A119" s="35" t="s">
        <v>151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152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153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154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Gxv1wOHedxDYAwyHPlUyf0kKyDmWrnnCIWit3PLuYODq7v73/Gjf0c23PCyth39DzO0YuK/Fy2G21paoFn6XsQ==" saltValue="7qIX5PFWQcCurcpouT2b3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>
        <v>419000</v>
      </c>
      <c r="I10" s="120">
        <v>548096</v>
      </c>
      <c r="J10" s="119">
        <v>489000</v>
      </c>
      <c r="K10" s="120">
        <v>492888</v>
      </c>
      <c r="L10" s="119">
        <v>152000</v>
      </c>
      <c r="M10" s="120">
        <v>147491</v>
      </c>
      <c r="N10" s="119">
        <v>857000</v>
      </c>
      <c r="O10" s="120">
        <v>811526</v>
      </c>
      <c r="P10" s="119">
        <f t="shared" ref="P10:P17" si="1">$H10      +$J10      +$L10      +$N10</f>
        <v>1917000</v>
      </c>
      <c r="Q10" s="120">
        <f t="shared" ref="Q10:Q17" si="2">$I10      +$K10      +$M10      +$O10</f>
        <v>2000001</v>
      </c>
      <c r="R10" s="59">
        <f t="shared" ref="R10:R17" si="3">IF(($L10      =0),0,((($N10      -$L10      )/$L10      )*100))</f>
        <v>463.81578947368428</v>
      </c>
      <c r="S10" s="60">
        <f t="shared" ref="S10:S17" si="4">IF(($M10      =0),0,((($O10      -$M10      )/$M10      )*100))</f>
        <v>450.22069143201958</v>
      </c>
      <c r="T10" s="59">
        <f t="shared" ref="T10:T17" si="5">IF(($E10      =0),0,(($P10      /$E10      )*100))</f>
        <v>95.850000000000009</v>
      </c>
      <c r="U10" s="61">
        <f t="shared" ref="U10:U17" si="6">IF(($E10      =0),0,(($Q10      /$E10      )*100))</f>
        <v>100.00005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2000000</v>
      </c>
      <c r="C17" s="121">
        <f>SUM(C9:C16)</f>
        <v>0</v>
      </c>
      <c r="D17" s="121"/>
      <c r="E17" s="121">
        <f t="shared" si="0"/>
        <v>2000000</v>
      </c>
      <c r="F17" s="122">
        <f t="shared" ref="F17:O17" si="7">SUM(F9:F16)</f>
        <v>2000000</v>
      </c>
      <c r="G17" s="123">
        <f t="shared" si="7"/>
        <v>2000000</v>
      </c>
      <c r="H17" s="122">
        <f t="shared" si="7"/>
        <v>419000</v>
      </c>
      <c r="I17" s="123">
        <f t="shared" si="7"/>
        <v>548096</v>
      </c>
      <c r="J17" s="122">
        <f t="shared" si="7"/>
        <v>489000</v>
      </c>
      <c r="K17" s="123">
        <f t="shared" si="7"/>
        <v>492888</v>
      </c>
      <c r="L17" s="122">
        <f t="shared" si="7"/>
        <v>152000</v>
      </c>
      <c r="M17" s="123">
        <f t="shared" si="7"/>
        <v>147491</v>
      </c>
      <c r="N17" s="122">
        <f t="shared" si="7"/>
        <v>857000</v>
      </c>
      <c r="O17" s="123">
        <f t="shared" si="7"/>
        <v>811526</v>
      </c>
      <c r="P17" s="122">
        <f t="shared" si="1"/>
        <v>1917000</v>
      </c>
      <c r="Q17" s="123">
        <f t="shared" si="2"/>
        <v>2000001</v>
      </c>
      <c r="R17" s="63">
        <f t="shared" si="3"/>
        <v>463.81578947368428</v>
      </c>
      <c r="S17" s="64">
        <f t="shared" si="4"/>
        <v>450.22069143201958</v>
      </c>
      <c r="T17" s="63">
        <f>IF((SUM($E9:$E14))=0,0,(P17/(SUM($E9:$E14))*100))</f>
        <v>95.850000000000009</v>
      </c>
      <c r="U17" s="65">
        <f>IF((SUM($E9:$E14))=0,0,(Q17/(SUM($E9:$E14))*100))</f>
        <v>100.00005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>
        <v>5000000</v>
      </c>
      <c r="D22" s="118"/>
      <c r="E22" s="118">
        <f t="shared" si="8"/>
        <v>5000000</v>
      </c>
      <c r="F22" s="119">
        <v>5000000</v>
      </c>
      <c r="G22" s="120">
        <v>5000000</v>
      </c>
      <c r="H22" s="119"/>
      <c r="I22" s="120"/>
      <c r="J22" s="119"/>
      <c r="K22" s="120">
        <v>43922</v>
      </c>
      <c r="L22" s="119"/>
      <c r="M22" s="120">
        <v>8164</v>
      </c>
      <c r="N22" s="119"/>
      <c r="O22" s="120">
        <v>1150500</v>
      </c>
      <c r="P22" s="119">
        <f t="shared" si="9"/>
        <v>0</v>
      </c>
      <c r="Q22" s="120">
        <f t="shared" si="10"/>
        <v>1202586</v>
      </c>
      <c r="R22" s="59">
        <f t="shared" si="11"/>
        <v>0</v>
      </c>
      <c r="S22" s="60">
        <f t="shared" si="12"/>
        <v>13992.356687898089</v>
      </c>
      <c r="T22" s="59">
        <f t="shared" si="13"/>
        <v>0</v>
      </c>
      <c r="U22" s="61">
        <f t="shared" si="14"/>
        <v>24.05172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21988000</v>
      </c>
      <c r="D23" s="118"/>
      <c r="E23" s="118">
        <f t="shared" si="8"/>
        <v>21988000</v>
      </c>
      <c r="F23" s="119">
        <v>21988000</v>
      </c>
      <c r="G23" s="120">
        <v>21988000</v>
      </c>
      <c r="H23" s="119"/>
      <c r="I23" s="120"/>
      <c r="J23" s="119"/>
      <c r="K23" s="120"/>
      <c r="L23" s="119"/>
      <c r="M23" s="120"/>
      <c r="N23" s="119"/>
      <c r="O23" s="120">
        <v>6351759</v>
      </c>
      <c r="P23" s="119">
        <f t="shared" si="9"/>
        <v>0</v>
      </c>
      <c r="Q23" s="120">
        <f t="shared" si="10"/>
        <v>6351759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28.88738857558668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26988000</v>
      </c>
      <c r="D26" s="121"/>
      <c r="E26" s="121">
        <f t="shared" si="8"/>
        <v>26988000</v>
      </c>
      <c r="F26" s="122">
        <f t="shared" ref="F26:O26" si="15">SUM(F19:F25)</f>
        <v>26988000</v>
      </c>
      <c r="G26" s="123">
        <f t="shared" si="15"/>
        <v>26988000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43922</v>
      </c>
      <c r="L26" s="122">
        <f t="shared" si="15"/>
        <v>0</v>
      </c>
      <c r="M26" s="123">
        <f t="shared" si="15"/>
        <v>8164</v>
      </c>
      <c r="N26" s="122">
        <f t="shared" si="15"/>
        <v>0</v>
      </c>
      <c r="O26" s="123">
        <f t="shared" si="15"/>
        <v>7502259</v>
      </c>
      <c r="P26" s="122">
        <f t="shared" si="9"/>
        <v>0</v>
      </c>
      <c r="Q26" s="123">
        <f t="shared" si="10"/>
        <v>7554345</v>
      </c>
      <c r="R26" s="63">
        <f t="shared" si="11"/>
        <v>0</v>
      </c>
      <c r="S26" s="64">
        <f t="shared" si="12"/>
        <v>91794.402253797161</v>
      </c>
      <c r="T26" s="63">
        <f>IF(($E26-$E21-$E25)   =0,0,($P26   /($E26-$E21-$E25)   )*100)</f>
        <v>0</v>
      </c>
      <c r="U26" s="65">
        <f>IF(($E26-$E21-$E25)   =0,0,($Q26   /($E26-$E21-$E25)   )*100)</f>
        <v>27.991496220542462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2003000</v>
      </c>
      <c r="C34" s="118"/>
      <c r="D34" s="118"/>
      <c r="E34" s="118">
        <f>$B34      +$C34      +$D34</f>
        <v>2003000</v>
      </c>
      <c r="F34" s="119">
        <v>2003000</v>
      </c>
      <c r="G34" s="120">
        <v>2003000</v>
      </c>
      <c r="H34" s="119">
        <v>501000</v>
      </c>
      <c r="I34" s="120">
        <v>168550</v>
      </c>
      <c r="J34" s="119">
        <v>901000</v>
      </c>
      <c r="K34" s="120">
        <v>1008900</v>
      </c>
      <c r="L34" s="119">
        <v>478000</v>
      </c>
      <c r="M34" s="120">
        <v>825133</v>
      </c>
      <c r="N34" s="119"/>
      <c r="O34" s="120"/>
      <c r="P34" s="119">
        <f>$H34      +$J34      +$L34      +$N34</f>
        <v>1880000</v>
      </c>
      <c r="Q34" s="120">
        <f>$I34      +$K34      +$M34      +$O34</f>
        <v>2002583</v>
      </c>
      <c r="R34" s="59">
        <f>IF(($L34      =0),0,((($N34      -$L34      )/$L34      )*100))</f>
        <v>-100</v>
      </c>
      <c r="S34" s="60">
        <f>IF(($M34      =0),0,((($O34      -$M34      )/$M34      )*100))</f>
        <v>-100</v>
      </c>
      <c r="T34" s="59">
        <f>IF(($E34      =0),0,(($P34      /$E34      )*100))</f>
        <v>93.85921118322517</v>
      </c>
      <c r="U34" s="61">
        <f>IF(($E34      =0),0,(($Q34      /$E34      )*100))</f>
        <v>99.979181228157771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2003000</v>
      </c>
      <c r="C35" s="121">
        <f>C34</f>
        <v>0</v>
      </c>
      <c r="D35" s="121"/>
      <c r="E35" s="121">
        <f>$B35      +$C35      +$D35</f>
        <v>2003000</v>
      </c>
      <c r="F35" s="122">
        <f t="shared" ref="F35:O35" si="17">F34</f>
        <v>2003000</v>
      </c>
      <c r="G35" s="123">
        <f t="shared" si="17"/>
        <v>2003000</v>
      </c>
      <c r="H35" s="122">
        <f t="shared" si="17"/>
        <v>501000</v>
      </c>
      <c r="I35" s="123">
        <f t="shared" si="17"/>
        <v>168550</v>
      </c>
      <c r="J35" s="122">
        <f t="shared" si="17"/>
        <v>901000</v>
      </c>
      <c r="K35" s="123">
        <f t="shared" si="17"/>
        <v>1008900</v>
      </c>
      <c r="L35" s="122">
        <f t="shared" si="17"/>
        <v>478000</v>
      </c>
      <c r="M35" s="123">
        <f t="shared" si="17"/>
        <v>825133</v>
      </c>
      <c r="N35" s="122">
        <f t="shared" si="17"/>
        <v>0</v>
      </c>
      <c r="O35" s="123">
        <f t="shared" si="17"/>
        <v>0</v>
      </c>
      <c r="P35" s="122">
        <f>$H35      +$J35      +$L35      +$N35</f>
        <v>1880000</v>
      </c>
      <c r="Q35" s="123">
        <f>$I35      +$K35      +$M35      +$O35</f>
        <v>2002583</v>
      </c>
      <c r="R35" s="63">
        <f>IF(($L35      =0),0,((($N35      -$L35      )/$L35      )*100))</f>
        <v>-100</v>
      </c>
      <c r="S35" s="64">
        <f>IF(($M35      =0),0,((($O35      -$M35      )/$M35      )*100))</f>
        <v>-100</v>
      </c>
      <c r="T35" s="63">
        <f>IF($E35   =0,0,($P35   /$E35   )*100)</f>
        <v>93.85921118322517</v>
      </c>
      <c r="U35" s="65">
        <f>IF($E35   =0,0,($Q35   /$E35   )*100)</f>
        <v>99.979181228157771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12079000</v>
      </c>
      <c r="C37" s="118"/>
      <c r="D37" s="118"/>
      <c r="E37" s="118">
        <f t="shared" ref="E37:E42" si="18">$B37      +$C37      +$D37</f>
        <v>12079000</v>
      </c>
      <c r="F37" s="119">
        <v>12079000</v>
      </c>
      <c r="G37" s="120">
        <v>12079000</v>
      </c>
      <c r="H37" s="119"/>
      <c r="I37" s="120">
        <v>7681474</v>
      </c>
      <c r="J37" s="119">
        <v>4720000</v>
      </c>
      <c r="K37" s="120">
        <v>2379591</v>
      </c>
      <c r="L37" s="119">
        <v>2420000</v>
      </c>
      <c r="M37" s="120">
        <v>4184209</v>
      </c>
      <c r="N37" s="119">
        <v>898000</v>
      </c>
      <c r="O37" s="120">
        <v>-166197</v>
      </c>
      <c r="P37" s="119">
        <f t="shared" ref="P37:P42" si="19">$H37      +$J37      +$L37      +$N37</f>
        <v>8038000</v>
      </c>
      <c r="Q37" s="120">
        <f t="shared" ref="Q37:Q42" si="20">$I37      +$K37      +$M37      +$O37</f>
        <v>14079077</v>
      </c>
      <c r="R37" s="59">
        <f t="shared" ref="R37:R42" si="21">IF(($L37      =0),0,((($N37      -$L37      )/$L37      )*100))</f>
        <v>-62.892561983471076</v>
      </c>
      <c r="S37" s="60">
        <f t="shared" ref="S37:S42" si="22">IF(($M37      =0),0,((($O37      -$M37      )/$M37      )*100))</f>
        <v>-103.97200522249248</v>
      </c>
      <c r="T37" s="59">
        <f t="shared" ref="T37:T42" si="23">IF(($E37      =0),0,(($P37      /$E37      )*100))</f>
        <v>66.545243811573812</v>
      </c>
      <c r="U37" s="61">
        <f t="shared" ref="U37:U42" si="24">IF(($E37      =0),0,(($Q37      /$E37      )*100))</f>
        <v>116.55829952810663</v>
      </c>
      <c r="V37" s="119">
        <v>8689000</v>
      </c>
      <c r="W37" s="120">
        <v>8689000</v>
      </c>
    </row>
    <row r="38" spans="1:23" ht="12.95" customHeight="1" x14ac:dyDescent="0.2">
      <c r="A38" s="58" t="s">
        <v>62</v>
      </c>
      <c r="B38" s="118">
        <v>4995000</v>
      </c>
      <c r="C38" s="118">
        <v>1395000</v>
      </c>
      <c r="D38" s="118"/>
      <c r="E38" s="118">
        <f t="shared" si="18"/>
        <v>6390000</v>
      </c>
      <c r="F38" s="119">
        <v>4995000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5000000</v>
      </c>
      <c r="C40" s="118"/>
      <c r="D40" s="118"/>
      <c r="E40" s="118">
        <f t="shared" si="18"/>
        <v>5000000</v>
      </c>
      <c r="F40" s="119">
        <v>5000000</v>
      </c>
      <c r="G40" s="120">
        <v>5000000</v>
      </c>
      <c r="H40" s="119"/>
      <c r="I40" s="120">
        <v>3204356</v>
      </c>
      <c r="J40" s="119">
        <v>2699000</v>
      </c>
      <c r="K40" s="120"/>
      <c r="L40" s="119">
        <v>100000</v>
      </c>
      <c r="M40" s="120">
        <v>234721</v>
      </c>
      <c r="N40" s="119">
        <v>75000</v>
      </c>
      <c r="O40" s="120">
        <v>1610053</v>
      </c>
      <c r="P40" s="119">
        <f t="shared" si="19"/>
        <v>2874000</v>
      </c>
      <c r="Q40" s="120">
        <f t="shared" si="20"/>
        <v>5049130</v>
      </c>
      <c r="R40" s="59">
        <f t="shared" si="21"/>
        <v>-25</v>
      </c>
      <c r="S40" s="60">
        <f t="shared" si="22"/>
        <v>585.94331142079318</v>
      </c>
      <c r="T40" s="59">
        <f t="shared" si="23"/>
        <v>57.48</v>
      </c>
      <c r="U40" s="61">
        <f t="shared" si="24"/>
        <v>100.98259999999999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22074000</v>
      </c>
      <c r="C42" s="121">
        <f>SUM(C37:C41)</f>
        <v>1395000</v>
      </c>
      <c r="D42" s="121"/>
      <c r="E42" s="121">
        <f t="shared" si="18"/>
        <v>23469000</v>
      </c>
      <c r="F42" s="122">
        <f t="shared" ref="F42:O42" si="25">SUM(F37:F41)</f>
        <v>22074000</v>
      </c>
      <c r="G42" s="123">
        <f t="shared" si="25"/>
        <v>17079000</v>
      </c>
      <c r="H42" s="122">
        <f t="shared" si="25"/>
        <v>0</v>
      </c>
      <c r="I42" s="123">
        <f t="shared" si="25"/>
        <v>10885830</v>
      </c>
      <c r="J42" s="122">
        <f t="shared" si="25"/>
        <v>7419000</v>
      </c>
      <c r="K42" s="123">
        <f t="shared" si="25"/>
        <v>2379591</v>
      </c>
      <c r="L42" s="122">
        <f t="shared" si="25"/>
        <v>2520000</v>
      </c>
      <c r="M42" s="123">
        <f t="shared" si="25"/>
        <v>4418930</v>
      </c>
      <c r="N42" s="122">
        <f t="shared" si="25"/>
        <v>973000</v>
      </c>
      <c r="O42" s="123">
        <f t="shared" si="25"/>
        <v>1443856</v>
      </c>
      <c r="P42" s="122">
        <f t="shared" si="19"/>
        <v>10912000</v>
      </c>
      <c r="Q42" s="123">
        <f t="shared" si="20"/>
        <v>19128207</v>
      </c>
      <c r="R42" s="63">
        <f t="shared" si="21"/>
        <v>-61.388888888888893</v>
      </c>
      <c r="S42" s="64">
        <f t="shared" si="22"/>
        <v>-67.325664810259497</v>
      </c>
      <c r="T42" s="63">
        <f>IF((+$E37+$E40) =0,0,(P42   /(+$E37+$E40) )*100)</f>
        <v>63.891328532115466</v>
      </c>
      <c r="U42" s="65">
        <f>IF((+$E37+$E40) =0,0,(Q42   /(+$E37+$E40) )*100)</f>
        <v>111.99840154575796</v>
      </c>
      <c r="V42" s="122">
        <f>SUM(V37:V41)</f>
        <v>8689000</v>
      </c>
      <c r="W42" s="123">
        <f>SUM(W37:W41)</f>
        <v>8689000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26077000</v>
      </c>
      <c r="C69" s="130">
        <f>SUM(C9:C16,C19:C25,C28:C31,C34,C37:C41,C44:C54,C57:C60,C63:C67)</f>
        <v>28383000</v>
      </c>
      <c r="D69" s="130"/>
      <c r="E69" s="130">
        <f t="shared" si="35"/>
        <v>54460000</v>
      </c>
      <c r="F69" s="131">
        <f t="shared" ref="F69:O69" si="43">SUM(F9:F16,F19:F25,F28:F31,F34,F37:F41,F44:F54,F57:F60,F63:F67)</f>
        <v>53065000</v>
      </c>
      <c r="G69" s="132">
        <f t="shared" si="43"/>
        <v>48070000</v>
      </c>
      <c r="H69" s="131">
        <f t="shared" si="43"/>
        <v>920000</v>
      </c>
      <c r="I69" s="132">
        <f t="shared" si="43"/>
        <v>11602476</v>
      </c>
      <c r="J69" s="131">
        <f t="shared" si="43"/>
        <v>8809000</v>
      </c>
      <c r="K69" s="132">
        <f t="shared" si="43"/>
        <v>3925301</v>
      </c>
      <c r="L69" s="131">
        <f t="shared" si="43"/>
        <v>3150000</v>
      </c>
      <c r="M69" s="132">
        <f t="shared" si="43"/>
        <v>5399718</v>
      </c>
      <c r="N69" s="131">
        <f t="shared" si="43"/>
        <v>1830000</v>
      </c>
      <c r="O69" s="132">
        <f t="shared" si="43"/>
        <v>9757641</v>
      </c>
      <c r="P69" s="131">
        <f t="shared" si="36"/>
        <v>14709000</v>
      </c>
      <c r="Q69" s="132">
        <f t="shared" si="37"/>
        <v>30685136</v>
      </c>
      <c r="R69" s="72">
        <f t="shared" si="38"/>
        <v>-41.904761904761905</v>
      </c>
      <c r="S69" s="73">
        <f t="shared" si="39"/>
        <v>80.706492450161278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30.59912627418348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63.834275015602252</v>
      </c>
      <c r="V69" s="131">
        <f>SUM(V9:V16,V19:V25,V28:V31,V34,V37:V41,V44:V54,V57:V60,V63:V67)</f>
        <v>8689000</v>
      </c>
      <c r="W69" s="132">
        <f>SUM(W9:W16,W19:W25,W28:W31,W34,W37:W41,W44:W54,W57:W60,W63:W67)</f>
        <v>8689000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81185000</v>
      </c>
      <c r="C71" s="118"/>
      <c r="D71" s="118"/>
      <c r="E71" s="118">
        <f>$B71      +$C71      +$D71</f>
        <v>81185000</v>
      </c>
      <c r="F71" s="119">
        <v>81185000</v>
      </c>
      <c r="G71" s="120">
        <v>81185000</v>
      </c>
      <c r="H71" s="119">
        <v>27408000</v>
      </c>
      <c r="I71" s="120">
        <v>22505110</v>
      </c>
      <c r="J71" s="119">
        <v>33108000</v>
      </c>
      <c r="K71" s="120">
        <v>37184290</v>
      </c>
      <c r="L71" s="119">
        <v>13000000</v>
      </c>
      <c r="M71" s="120">
        <v>13818323</v>
      </c>
      <c r="N71" s="119">
        <v>7669000</v>
      </c>
      <c r="O71" s="120">
        <v>34903498</v>
      </c>
      <c r="P71" s="119">
        <f>$H71      +$J71      +$L71      +$N71</f>
        <v>81185000</v>
      </c>
      <c r="Q71" s="120">
        <f>$I71      +$K71      +$M71      +$O71</f>
        <v>108411221</v>
      </c>
      <c r="R71" s="59">
        <f>IF(($L71      =0),0,((($N71      -$L71      )/$L71      )*100))</f>
        <v>-41.007692307692309</v>
      </c>
      <c r="S71" s="60">
        <f>IF(($M71      =0),0,((($O71      -$M71      )/$M71      )*100))</f>
        <v>152.58852322383837</v>
      </c>
      <c r="T71" s="59">
        <f>IF(($E71      =0),0,(($P71      /$E71      )*100))</f>
        <v>100</v>
      </c>
      <c r="U71" s="61">
        <f>IF(($E71      =0),0,(($Q71      /$E71      )*100))</f>
        <v>133.53602389603992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81185000</v>
      </c>
      <c r="C73" s="127">
        <f>SUM(C71:C72)</f>
        <v>0</v>
      </c>
      <c r="D73" s="127"/>
      <c r="E73" s="127">
        <f>$B73      +$C73      +$D73</f>
        <v>81185000</v>
      </c>
      <c r="F73" s="128">
        <f t="shared" ref="F73:O73" si="44">SUM(F71:F72)</f>
        <v>81185000</v>
      </c>
      <c r="G73" s="129">
        <f t="shared" si="44"/>
        <v>81185000</v>
      </c>
      <c r="H73" s="128">
        <f t="shared" si="44"/>
        <v>27408000</v>
      </c>
      <c r="I73" s="129">
        <f t="shared" si="44"/>
        <v>22505110</v>
      </c>
      <c r="J73" s="128">
        <f t="shared" si="44"/>
        <v>33108000</v>
      </c>
      <c r="K73" s="129">
        <f t="shared" si="44"/>
        <v>37184290</v>
      </c>
      <c r="L73" s="128">
        <f t="shared" si="44"/>
        <v>13000000</v>
      </c>
      <c r="M73" s="129">
        <f t="shared" si="44"/>
        <v>13818323</v>
      </c>
      <c r="N73" s="128">
        <f t="shared" si="44"/>
        <v>7669000</v>
      </c>
      <c r="O73" s="129">
        <f t="shared" si="44"/>
        <v>34903498</v>
      </c>
      <c r="P73" s="128">
        <f>$H73      +$J73      +$L73      +$N73</f>
        <v>81185000</v>
      </c>
      <c r="Q73" s="129">
        <f>$I73      +$K73      +$M73      +$O73</f>
        <v>108411221</v>
      </c>
      <c r="R73" s="68">
        <f>IF(($L73      =0),0,((($N73      -$L73      )/$L73      )*100))</f>
        <v>-41.007692307692309</v>
      </c>
      <c r="S73" s="69">
        <f>IF(($M73      =0),0,((($O73      -$M73      )/$M73      )*100))</f>
        <v>152.58852322383837</v>
      </c>
      <c r="T73" s="68">
        <f>IF(($E71      =0),0,(($P71      /$E71      )*100))</f>
        <v>100</v>
      </c>
      <c r="U73" s="70">
        <f>IF($E71   =0,0,($Q71   /$E71 )*100)</f>
        <v>133.53602389603992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81185000</v>
      </c>
      <c r="C74" s="130">
        <f>SUM(C71:C72)</f>
        <v>0</v>
      </c>
      <c r="D74" s="130"/>
      <c r="E74" s="130">
        <f>$B74      +$C74      +$D74</f>
        <v>81185000</v>
      </c>
      <c r="F74" s="131">
        <f t="shared" ref="F74:O74" si="45">SUM(F71:F72)</f>
        <v>81185000</v>
      </c>
      <c r="G74" s="132">
        <f t="shared" si="45"/>
        <v>81185000</v>
      </c>
      <c r="H74" s="131">
        <f t="shared" si="45"/>
        <v>27408000</v>
      </c>
      <c r="I74" s="132">
        <f t="shared" si="45"/>
        <v>22505110</v>
      </c>
      <c r="J74" s="131">
        <f t="shared" si="45"/>
        <v>33108000</v>
      </c>
      <c r="K74" s="132">
        <f t="shared" si="45"/>
        <v>37184290</v>
      </c>
      <c r="L74" s="131">
        <f t="shared" si="45"/>
        <v>13000000</v>
      </c>
      <c r="M74" s="132">
        <f t="shared" si="45"/>
        <v>13818323</v>
      </c>
      <c r="N74" s="131">
        <f t="shared" si="45"/>
        <v>7669000</v>
      </c>
      <c r="O74" s="132">
        <f t="shared" si="45"/>
        <v>34903498</v>
      </c>
      <c r="P74" s="131">
        <f>$H74      +$J74      +$L74      +$N74</f>
        <v>81185000</v>
      </c>
      <c r="Q74" s="132">
        <f>$I74      +$K74      +$M74      +$O74</f>
        <v>108411221</v>
      </c>
      <c r="R74" s="72">
        <f>IF(($L74      =0),0,((($N74      -$L74      )/$L74      )*100))</f>
        <v>-41.007692307692309</v>
      </c>
      <c r="S74" s="73">
        <f>IF(($M74      =0),0,((($O74      -$M74      )/$M74      )*100))</f>
        <v>152.58852322383837</v>
      </c>
      <c r="T74" s="72">
        <f>IF(($E71      =0),0,(($P71      /$E71      )*100))</f>
        <v>100</v>
      </c>
      <c r="U74" s="76">
        <f>IF($E71   =0,0,($Q71   /$E71 )*100)</f>
        <v>133.53602389603992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107262000</v>
      </c>
      <c r="C75" s="130">
        <f>SUM(C9:C16,C19:C25,C28:C31,C34,C37:C41,C44:C54,C57:C60,C63:C67,C71:C72)</f>
        <v>28383000</v>
      </c>
      <c r="D75" s="130"/>
      <c r="E75" s="130">
        <f>$B75      +$C75      +$D75</f>
        <v>135645000</v>
      </c>
      <c r="F75" s="131">
        <f t="shared" ref="F75:O75" si="46">SUM(F9:F16,F19:F25,F28:F31,F34,F37:F41,F44:F54,F57:F60,F63:F67,F71:F72)</f>
        <v>134250000</v>
      </c>
      <c r="G75" s="132">
        <f t="shared" si="46"/>
        <v>129255000</v>
      </c>
      <c r="H75" s="131">
        <f t="shared" si="46"/>
        <v>28328000</v>
      </c>
      <c r="I75" s="132">
        <f t="shared" si="46"/>
        <v>34107586</v>
      </c>
      <c r="J75" s="131">
        <f t="shared" si="46"/>
        <v>41917000</v>
      </c>
      <c r="K75" s="132">
        <f t="shared" si="46"/>
        <v>41109591</v>
      </c>
      <c r="L75" s="131">
        <f t="shared" si="46"/>
        <v>16150000</v>
      </c>
      <c r="M75" s="132">
        <f t="shared" si="46"/>
        <v>19218041</v>
      </c>
      <c r="N75" s="131">
        <f t="shared" si="46"/>
        <v>9499000</v>
      </c>
      <c r="O75" s="132">
        <f t="shared" si="46"/>
        <v>44661139</v>
      </c>
      <c r="P75" s="131">
        <f>$H75      +$J75      +$L75      +$N75</f>
        <v>95894000</v>
      </c>
      <c r="Q75" s="132">
        <f>$I75      +$K75      +$M75      +$O75</f>
        <v>139096357</v>
      </c>
      <c r="R75" s="72">
        <f>IF(($L75      =0),0,((($N75      -$L75      )/$L75      )*100))</f>
        <v>-41.182662538699688</v>
      </c>
      <c r="S75" s="73">
        <f>IF(($M75      =0),0,((($O75      -$M75      )/$M75      )*100))</f>
        <v>132.39173545316092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74.189779892460635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107.61390816602838</v>
      </c>
      <c r="V75" s="131">
        <f>SUM(V9:V16,V19:V25,V28:V31,V34,V37:V41,V44:V54,V57:V60,V63:V67,V71:V72)</f>
        <v>8689000</v>
      </c>
      <c r="W75" s="132">
        <f>SUM(W9:W16,W19:W25,W28:W31,W34,W37:W41,W44:W54,W57:W60,W63:W67,W71:W72)</f>
        <v>8689000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141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142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143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144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145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146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147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148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149</v>
      </c>
    </row>
    <row r="118" spans="1:23" x14ac:dyDescent="0.2">
      <c r="A118" s="35" t="s">
        <v>150</v>
      </c>
    </row>
    <row r="119" spans="1:23" x14ac:dyDescent="0.2">
      <c r="A119" s="35" t="s">
        <v>151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152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153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154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2EwL7PVr6pMAf4T1ASHJEH3OB+2uPCH+LH0iGPazX6wFSJ/AVv7DYrJQ7H97uYtPkk0dqLPSZF/3i1XEqdVrAQ==" saltValue="0Yjh/FJLfbk1Ri3rpg6XP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116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>
        <v>205000</v>
      </c>
      <c r="I10" s="120">
        <v>146585</v>
      </c>
      <c r="J10" s="119">
        <v>835000</v>
      </c>
      <c r="K10" s="120">
        <v>375887</v>
      </c>
      <c r="L10" s="119">
        <v>838000</v>
      </c>
      <c r="M10" s="120">
        <v>198141</v>
      </c>
      <c r="N10" s="119">
        <v>60000</v>
      </c>
      <c r="O10" s="120">
        <v>6300</v>
      </c>
      <c r="P10" s="119">
        <f t="shared" ref="P10:P17" si="1">$H10      +$J10      +$L10      +$N10</f>
        <v>1938000</v>
      </c>
      <c r="Q10" s="120">
        <f t="shared" ref="Q10:Q17" si="2">$I10      +$K10      +$M10      +$O10</f>
        <v>726913</v>
      </c>
      <c r="R10" s="59">
        <f t="shared" ref="R10:R17" si="3">IF(($L10      =0),0,((($N10      -$L10      )/$L10      )*100))</f>
        <v>-92.840095465393787</v>
      </c>
      <c r="S10" s="60">
        <f t="shared" ref="S10:S17" si="4">IF(($M10      =0),0,((($O10      -$M10      )/$M10      )*100))</f>
        <v>-96.820446045997542</v>
      </c>
      <c r="T10" s="59">
        <f t="shared" ref="T10:T17" si="5">IF(($E10      =0),0,(($P10      /$E10      )*100))</f>
        <v>96.899999999999991</v>
      </c>
      <c r="U10" s="61">
        <f t="shared" ref="U10:U17" si="6">IF(($E10      =0),0,(($Q10      /$E10      )*100))</f>
        <v>36.345649999999999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2000000</v>
      </c>
      <c r="C17" s="121">
        <f>SUM(C9:C16)</f>
        <v>0</v>
      </c>
      <c r="D17" s="121"/>
      <c r="E17" s="121">
        <f t="shared" si="0"/>
        <v>2000000</v>
      </c>
      <c r="F17" s="122">
        <f t="shared" ref="F17:O17" si="7">SUM(F9:F16)</f>
        <v>2000000</v>
      </c>
      <c r="G17" s="123">
        <f t="shared" si="7"/>
        <v>2000000</v>
      </c>
      <c r="H17" s="122">
        <f t="shared" si="7"/>
        <v>205000</v>
      </c>
      <c r="I17" s="123">
        <f t="shared" si="7"/>
        <v>146585</v>
      </c>
      <c r="J17" s="122">
        <f t="shared" si="7"/>
        <v>835000</v>
      </c>
      <c r="K17" s="123">
        <f t="shared" si="7"/>
        <v>375887</v>
      </c>
      <c r="L17" s="122">
        <f t="shared" si="7"/>
        <v>838000</v>
      </c>
      <c r="M17" s="123">
        <f t="shared" si="7"/>
        <v>198141</v>
      </c>
      <c r="N17" s="122">
        <f t="shared" si="7"/>
        <v>60000</v>
      </c>
      <c r="O17" s="123">
        <f t="shared" si="7"/>
        <v>6300</v>
      </c>
      <c r="P17" s="122">
        <f t="shared" si="1"/>
        <v>1938000</v>
      </c>
      <c r="Q17" s="123">
        <f t="shared" si="2"/>
        <v>726913</v>
      </c>
      <c r="R17" s="63">
        <f t="shared" si="3"/>
        <v>-92.840095465393787</v>
      </c>
      <c r="S17" s="64">
        <f t="shared" si="4"/>
        <v>-96.820446045997542</v>
      </c>
      <c r="T17" s="63">
        <f>IF((SUM($E9:$E14))=0,0,(P17/(SUM($E9:$E14))*100))</f>
        <v>96.899999999999991</v>
      </c>
      <c r="U17" s="65">
        <f>IF((SUM($E9:$E14))=0,0,(Q17/(SUM($E9:$E14))*100))</f>
        <v>36.345649999999999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>
        <v>4894000</v>
      </c>
      <c r="D22" s="118"/>
      <c r="E22" s="118">
        <f t="shared" si="8"/>
        <v>4894000</v>
      </c>
      <c r="F22" s="119">
        <v>4894000</v>
      </c>
      <c r="G22" s="120">
        <v>4894000</v>
      </c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20000000</v>
      </c>
      <c r="D23" s="118"/>
      <c r="E23" s="118">
        <f t="shared" si="8"/>
        <v>20000000</v>
      </c>
      <c r="F23" s="119">
        <v>20000000</v>
      </c>
      <c r="G23" s="120">
        <v>20000000</v>
      </c>
      <c r="H23" s="119"/>
      <c r="I23" s="120"/>
      <c r="J23" s="119"/>
      <c r="K23" s="120"/>
      <c r="L23" s="119"/>
      <c r="M23" s="120"/>
      <c r="N23" s="119"/>
      <c r="O23" s="120">
        <v>2202795</v>
      </c>
      <c r="P23" s="119">
        <f t="shared" si="9"/>
        <v>0</v>
      </c>
      <c r="Q23" s="120">
        <f t="shared" si="10"/>
        <v>2202795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11.013975</v>
      </c>
      <c r="V23" s="119">
        <v>7041000</v>
      </c>
      <c r="W23" s="120">
        <v>5120000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24894000</v>
      </c>
      <c r="D26" s="121"/>
      <c r="E26" s="121">
        <f t="shared" si="8"/>
        <v>24894000</v>
      </c>
      <c r="F26" s="122">
        <f t="shared" ref="F26:O26" si="15">SUM(F19:F25)</f>
        <v>24894000</v>
      </c>
      <c r="G26" s="123">
        <f t="shared" si="15"/>
        <v>24894000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2202795</v>
      </c>
      <c r="P26" s="122">
        <f t="shared" si="9"/>
        <v>0</v>
      </c>
      <c r="Q26" s="123">
        <f t="shared" si="10"/>
        <v>2202795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8.8486984815618221</v>
      </c>
      <c r="V26" s="122">
        <f>SUM(V19:V25)</f>
        <v>7041000</v>
      </c>
      <c r="W26" s="123">
        <f>SUM(W19:W25)</f>
        <v>5120000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4811000</v>
      </c>
      <c r="C34" s="118"/>
      <c r="D34" s="118"/>
      <c r="E34" s="118">
        <f>$B34      +$C34      +$D34</f>
        <v>4811000</v>
      </c>
      <c r="F34" s="119">
        <v>4811000</v>
      </c>
      <c r="G34" s="120">
        <v>4811000</v>
      </c>
      <c r="H34" s="119">
        <v>1203000</v>
      </c>
      <c r="I34" s="120"/>
      <c r="J34" s="119">
        <v>1166000</v>
      </c>
      <c r="K34" s="120">
        <v>4811000</v>
      </c>
      <c r="L34" s="119">
        <v>374000</v>
      </c>
      <c r="M34" s="120"/>
      <c r="N34" s="119">
        <v>241000</v>
      </c>
      <c r="O34" s="120"/>
      <c r="P34" s="119">
        <f>$H34      +$J34      +$L34      +$N34</f>
        <v>2984000</v>
      </c>
      <c r="Q34" s="120">
        <f>$I34      +$K34      +$M34      +$O34</f>
        <v>4811000</v>
      </c>
      <c r="R34" s="59">
        <f>IF(($L34      =0),0,((($N34      -$L34      )/$L34      )*100))</f>
        <v>-35.561497326203209</v>
      </c>
      <c r="S34" s="60">
        <f>IF(($M34      =0),0,((($O34      -$M34      )/$M34      )*100))</f>
        <v>0</v>
      </c>
      <c r="T34" s="59">
        <f>IF(($E34      =0),0,(($P34      /$E34      )*100))</f>
        <v>62.024527125337769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4811000</v>
      </c>
      <c r="C35" s="121">
        <f>C34</f>
        <v>0</v>
      </c>
      <c r="D35" s="121"/>
      <c r="E35" s="121">
        <f>$B35      +$C35      +$D35</f>
        <v>4811000</v>
      </c>
      <c r="F35" s="122">
        <f t="shared" ref="F35:O35" si="17">F34</f>
        <v>4811000</v>
      </c>
      <c r="G35" s="123">
        <f t="shared" si="17"/>
        <v>4811000</v>
      </c>
      <c r="H35" s="122">
        <f t="shared" si="17"/>
        <v>1203000</v>
      </c>
      <c r="I35" s="123">
        <f t="shared" si="17"/>
        <v>0</v>
      </c>
      <c r="J35" s="122">
        <f t="shared" si="17"/>
        <v>1166000</v>
      </c>
      <c r="K35" s="123">
        <f t="shared" si="17"/>
        <v>4811000</v>
      </c>
      <c r="L35" s="122">
        <f t="shared" si="17"/>
        <v>374000</v>
      </c>
      <c r="M35" s="123">
        <f t="shared" si="17"/>
        <v>0</v>
      </c>
      <c r="N35" s="122">
        <f t="shared" si="17"/>
        <v>241000</v>
      </c>
      <c r="O35" s="123">
        <f t="shared" si="17"/>
        <v>0</v>
      </c>
      <c r="P35" s="122">
        <f>$H35      +$J35      +$L35      +$N35</f>
        <v>2984000</v>
      </c>
      <c r="Q35" s="123">
        <f>$I35      +$K35      +$M35      +$O35</f>
        <v>4811000</v>
      </c>
      <c r="R35" s="63">
        <f>IF(($L35      =0),0,((($N35      -$L35      )/$L35      )*100))</f>
        <v>-35.561497326203209</v>
      </c>
      <c r="S35" s="64">
        <f>IF(($M35      =0),0,((($O35      -$M35      )/$M35      )*100))</f>
        <v>0</v>
      </c>
      <c r="T35" s="63">
        <f>IF($E35   =0,0,($P35   /$E35   )*100)</f>
        <v>62.024527125337769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10536000</v>
      </c>
      <c r="C37" s="118"/>
      <c r="D37" s="118"/>
      <c r="E37" s="118">
        <f t="shared" ref="E37:E42" si="18">$B37      +$C37      +$D37</f>
        <v>10536000</v>
      </c>
      <c r="F37" s="119">
        <v>10536000</v>
      </c>
      <c r="G37" s="120">
        <v>10536000</v>
      </c>
      <c r="H37" s="119">
        <v>2259000</v>
      </c>
      <c r="I37" s="120">
        <v>619967</v>
      </c>
      <c r="J37" s="119">
        <v>4589000</v>
      </c>
      <c r="K37" s="120">
        <v>7739823</v>
      </c>
      <c r="L37" s="119">
        <v>1043000</v>
      </c>
      <c r="M37" s="120">
        <v>1013896</v>
      </c>
      <c r="N37" s="119">
        <v>2392000</v>
      </c>
      <c r="O37" s="120">
        <v>2346885</v>
      </c>
      <c r="P37" s="119">
        <f t="shared" ref="P37:P42" si="19">$H37      +$J37      +$L37      +$N37</f>
        <v>10283000</v>
      </c>
      <c r="Q37" s="120">
        <f t="shared" ref="Q37:Q42" si="20">$I37      +$K37      +$M37      +$O37</f>
        <v>11720571</v>
      </c>
      <c r="R37" s="59">
        <f t="shared" ref="R37:R42" si="21">IF(($L37      =0),0,((($N37      -$L37      )/$L37      )*100))</f>
        <v>129.33844678811121</v>
      </c>
      <c r="S37" s="60">
        <f t="shared" ref="S37:S42" si="22">IF(($M37      =0),0,((($O37      -$M37      )/$M37      )*100))</f>
        <v>131.47196556648808</v>
      </c>
      <c r="T37" s="59">
        <f t="shared" ref="T37:T42" si="23">IF(($E37      =0),0,(($P37      /$E37      )*100))</f>
        <v>97.598709187547456</v>
      </c>
      <c r="U37" s="61">
        <f t="shared" ref="U37:U42" si="24">IF(($E37      =0),0,(($Q37      /$E37      )*100))</f>
        <v>111.24308086560364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19814000</v>
      </c>
      <c r="C38" s="118">
        <v>-4280000</v>
      </c>
      <c r="D38" s="118"/>
      <c r="E38" s="118">
        <f t="shared" si="18"/>
        <v>15534000</v>
      </c>
      <c r="F38" s="119">
        <v>19814000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30350000</v>
      </c>
      <c r="C42" s="121">
        <f>SUM(C37:C41)</f>
        <v>-4280000</v>
      </c>
      <c r="D42" s="121"/>
      <c r="E42" s="121">
        <f t="shared" si="18"/>
        <v>26070000</v>
      </c>
      <c r="F42" s="122">
        <f t="shared" ref="F42:O42" si="25">SUM(F37:F41)</f>
        <v>30350000</v>
      </c>
      <c r="G42" s="123">
        <f t="shared" si="25"/>
        <v>10536000</v>
      </c>
      <c r="H42" s="122">
        <f t="shared" si="25"/>
        <v>2259000</v>
      </c>
      <c r="I42" s="123">
        <f t="shared" si="25"/>
        <v>619967</v>
      </c>
      <c r="J42" s="122">
        <f t="shared" si="25"/>
        <v>4589000</v>
      </c>
      <c r="K42" s="123">
        <f t="shared" si="25"/>
        <v>7739823</v>
      </c>
      <c r="L42" s="122">
        <f t="shared" si="25"/>
        <v>1043000</v>
      </c>
      <c r="M42" s="123">
        <f t="shared" si="25"/>
        <v>1013896</v>
      </c>
      <c r="N42" s="122">
        <f t="shared" si="25"/>
        <v>2392000</v>
      </c>
      <c r="O42" s="123">
        <f t="shared" si="25"/>
        <v>2346885</v>
      </c>
      <c r="P42" s="122">
        <f t="shared" si="19"/>
        <v>10283000</v>
      </c>
      <c r="Q42" s="123">
        <f t="shared" si="20"/>
        <v>11720571</v>
      </c>
      <c r="R42" s="63">
        <f t="shared" si="21"/>
        <v>129.33844678811121</v>
      </c>
      <c r="S42" s="64">
        <f t="shared" si="22"/>
        <v>131.47196556648808</v>
      </c>
      <c r="T42" s="63">
        <f>IF((+$E37+$E40) =0,0,(P42   /(+$E37+$E40) )*100)</f>
        <v>97.598709187547456</v>
      </c>
      <c r="U42" s="65">
        <f>IF((+$E37+$E40) =0,0,(Q42   /(+$E37+$E40) )*100)</f>
        <v>111.24308086560364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37161000</v>
      </c>
      <c r="C69" s="130">
        <f>SUM(C9:C16,C19:C25,C28:C31,C34,C37:C41,C44:C54,C57:C60,C63:C67)</f>
        <v>20614000</v>
      </c>
      <c r="D69" s="130"/>
      <c r="E69" s="130">
        <f t="shared" si="35"/>
        <v>57775000</v>
      </c>
      <c r="F69" s="131">
        <f t="shared" ref="F69:O69" si="43">SUM(F9:F16,F19:F25,F28:F31,F34,F37:F41,F44:F54,F57:F60,F63:F67)</f>
        <v>62055000</v>
      </c>
      <c r="G69" s="132">
        <f t="shared" si="43"/>
        <v>42241000</v>
      </c>
      <c r="H69" s="131">
        <f t="shared" si="43"/>
        <v>3667000</v>
      </c>
      <c r="I69" s="132">
        <f t="shared" si="43"/>
        <v>766552</v>
      </c>
      <c r="J69" s="131">
        <f t="shared" si="43"/>
        <v>6590000</v>
      </c>
      <c r="K69" s="132">
        <f t="shared" si="43"/>
        <v>12926710</v>
      </c>
      <c r="L69" s="131">
        <f t="shared" si="43"/>
        <v>2255000</v>
      </c>
      <c r="M69" s="132">
        <f t="shared" si="43"/>
        <v>1212037</v>
      </c>
      <c r="N69" s="131">
        <f t="shared" si="43"/>
        <v>2693000</v>
      </c>
      <c r="O69" s="132">
        <f t="shared" si="43"/>
        <v>4555980</v>
      </c>
      <c r="P69" s="131">
        <f t="shared" si="36"/>
        <v>15205000</v>
      </c>
      <c r="Q69" s="132">
        <f t="shared" si="37"/>
        <v>19461279</v>
      </c>
      <c r="R69" s="72">
        <f t="shared" si="38"/>
        <v>19.423503325942352</v>
      </c>
      <c r="S69" s="73">
        <f t="shared" si="39"/>
        <v>275.89446526797451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35.995833431973672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46.072012973177721</v>
      </c>
      <c r="V69" s="131">
        <f>SUM(V9:V16,V19:V25,V28:V31,V34,V37:V41,V44:V54,V57:V60,V63:V67)</f>
        <v>7041000</v>
      </c>
      <c r="W69" s="132">
        <f>SUM(W9:W16,W19:W25,W28:W31,W34,W37:W41,W44:W54,W57:W60,W63:W67)</f>
        <v>5120000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122308000</v>
      </c>
      <c r="C71" s="118"/>
      <c r="D71" s="118"/>
      <c r="E71" s="118">
        <f>$B71      +$C71      +$D71</f>
        <v>122308000</v>
      </c>
      <c r="F71" s="119">
        <v>122308000</v>
      </c>
      <c r="G71" s="120">
        <v>122308000</v>
      </c>
      <c r="H71" s="119">
        <v>22861000</v>
      </c>
      <c r="I71" s="120">
        <v>17784442</v>
      </c>
      <c r="J71" s="119">
        <v>53266000</v>
      </c>
      <c r="K71" s="120">
        <v>52033106</v>
      </c>
      <c r="L71" s="119">
        <v>13109000</v>
      </c>
      <c r="M71" s="120">
        <v>12063024</v>
      </c>
      <c r="N71" s="119">
        <v>33053000</v>
      </c>
      <c r="O71" s="120">
        <v>32982247</v>
      </c>
      <c r="P71" s="119">
        <f>$H71      +$J71      +$L71      +$N71</f>
        <v>122289000</v>
      </c>
      <c r="Q71" s="120">
        <f>$I71      +$K71      +$M71      +$O71</f>
        <v>114862819</v>
      </c>
      <c r="R71" s="59">
        <f>IF(($L71      =0),0,((($N71      -$L71      )/$L71      )*100))</f>
        <v>152.13975131588984</v>
      </c>
      <c r="S71" s="60">
        <f>IF(($M71      =0),0,((($O71      -$M71      )/$M71      )*100))</f>
        <v>173.41607709642292</v>
      </c>
      <c r="T71" s="59">
        <f>IF(($E71      =0),0,(($P71      /$E71      )*100))</f>
        <v>99.984465447885668</v>
      </c>
      <c r="U71" s="61">
        <f>IF(($E71      =0),0,(($Q71      /$E71      )*100))</f>
        <v>93.912760408149921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122308000</v>
      </c>
      <c r="C73" s="127">
        <f>SUM(C71:C72)</f>
        <v>0</v>
      </c>
      <c r="D73" s="127"/>
      <c r="E73" s="127">
        <f>$B73      +$C73      +$D73</f>
        <v>122308000</v>
      </c>
      <c r="F73" s="128">
        <f t="shared" ref="F73:O73" si="44">SUM(F71:F72)</f>
        <v>122308000</v>
      </c>
      <c r="G73" s="129">
        <f t="shared" si="44"/>
        <v>122308000</v>
      </c>
      <c r="H73" s="128">
        <f t="shared" si="44"/>
        <v>22861000</v>
      </c>
      <c r="I73" s="129">
        <f t="shared" si="44"/>
        <v>17784442</v>
      </c>
      <c r="J73" s="128">
        <f t="shared" si="44"/>
        <v>53266000</v>
      </c>
      <c r="K73" s="129">
        <f t="shared" si="44"/>
        <v>52033106</v>
      </c>
      <c r="L73" s="128">
        <f t="shared" si="44"/>
        <v>13109000</v>
      </c>
      <c r="M73" s="129">
        <f t="shared" si="44"/>
        <v>12063024</v>
      </c>
      <c r="N73" s="128">
        <f t="shared" si="44"/>
        <v>33053000</v>
      </c>
      <c r="O73" s="129">
        <f t="shared" si="44"/>
        <v>32982247</v>
      </c>
      <c r="P73" s="128">
        <f>$H73      +$J73      +$L73      +$N73</f>
        <v>122289000</v>
      </c>
      <c r="Q73" s="129">
        <f>$I73      +$K73      +$M73      +$O73</f>
        <v>114862819</v>
      </c>
      <c r="R73" s="68">
        <f>IF(($L73      =0),0,((($N73      -$L73      )/$L73      )*100))</f>
        <v>152.13975131588984</v>
      </c>
      <c r="S73" s="69">
        <f>IF(($M73      =0),0,((($O73      -$M73      )/$M73      )*100))</f>
        <v>173.41607709642292</v>
      </c>
      <c r="T73" s="68">
        <f>IF(($E71      =0),0,(($P71      /$E71      )*100))</f>
        <v>99.984465447885668</v>
      </c>
      <c r="U73" s="70">
        <f>IF($E71   =0,0,($Q71   /$E71 )*100)</f>
        <v>93.912760408149921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122308000</v>
      </c>
      <c r="C74" s="130">
        <f>SUM(C71:C72)</f>
        <v>0</v>
      </c>
      <c r="D74" s="130"/>
      <c r="E74" s="130">
        <f>$B74      +$C74      +$D74</f>
        <v>122308000</v>
      </c>
      <c r="F74" s="131">
        <f t="shared" ref="F74:O74" si="45">SUM(F71:F72)</f>
        <v>122308000</v>
      </c>
      <c r="G74" s="132">
        <f t="shared" si="45"/>
        <v>122308000</v>
      </c>
      <c r="H74" s="131">
        <f t="shared" si="45"/>
        <v>22861000</v>
      </c>
      <c r="I74" s="132">
        <f t="shared" si="45"/>
        <v>17784442</v>
      </c>
      <c r="J74" s="131">
        <f t="shared" si="45"/>
        <v>53266000</v>
      </c>
      <c r="K74" s="132">
        <f t="shared" si="45"/>
        <v>52033106</v>
      </c>
      <c r="L74" s="131">
        <f t="shared" si="45"/>
        <v>13109000</v>
      </c>
      <c r="M74" s="132">
        <f t="shared" si="45"/>
        <v>12063024</v>
      </c>
      <c r="N74" s="131">
        <f t="shared" si="45"/>
        <v>33053000</v>
      </c>
      <c r="O74" s="132">
        <f t="shared" si="45"/>
        <v>32982247</v>
      </c>
      <c r="P74" s="131">
        <f>$H74      +$J74      +$L74      +$N74</f>
        <v>122289000</v>
      </c>
      <c r="Q74" s="132">
        <f>$I74      +$K74      +$M74      +$O74</f>
        <v>114862819</v>
      </c>
      <c r="R74" s="72">
        <f>IF(($L74      =0),0,((($N74      -$L74      )/$L74      )*100))</f>
        <v>152.13975131588984</v>
      </c>
      <c r="S74" s="73">
        <f>IF(($M74      =0),0,((($O74      -$M74      )/$M74      )*100))</f>
        <v>173.41607709642292</v>
      </c>
      <c r="T74" s="72">
        <f>IF(($E71      =0),0,(($P71      /$E71      )*100))</f>
        <v>99.984465447885668</v>
      </c>
      <c r="U74" s="76">
        <f>IF($E71   =0,0,($Q71   /$E71 )*100)</f>
        <v>93.912760408149921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159469000</v>
      </c>
      <c r="C75" s="130">
        <f>SUM(C9:C16,C19:C25,C28:C31,C34,C37:C41,C44:C54,C57:C60,C63:C67,C71:C72)</f>
        <v>20614000</v>
      </c>
      <c r="D75" s="130"/>
      <c r="E75" s="130">
        <f>$B75      +$C75      +$D75</f>
        <v>180083000</v>
      </c>
      <c r="F75" s="131">
        <f t="shared" ref="F75:O75" si="46">SUM(F9:F16,F19:F25,F28:F31,F34,F37:F41,F44:F54,F57:F60,F63:F67,F71:F72)</f>
        <v>184363000</v>
      </c>
      <c r="G75" s="132">
        <f t="shared" si="46"/>
        <v>164549000</v>
      </c>
      <c r="H75" s="131">
        <f t="shared" si="46"/>
        <v>26528000</v>
      </c>
      <c r="I75" s="132">
        <f t="shared" si="46"/>
        <v>18550994</v>
      </c>
      <c r="J75" s="131">
        <f t="shared" si="46"/>
        <v>59856000</v>
      </c>
      <c r="K75" s="132">
        <f t="shared" si="46"/>
        <v>64959816</v>
      </c>
      <c r="L75" s="131">
        <f t="shared" si="46"/>
        <v>15364000</v>
      </c>
      <c r="M75" s="132">
        <f t="shared" si="46"/>
        <v>13275061</v>
      </c>
      <c r="N75" s="131">
        <f t="shared" si="46"/>
        <v>35746000</v>
      </c>
      <c r="O75" s="132">
        <f t="shared" si="46"/>
        <v>37538227</v>
      </c>
      <c r="P75" s="131">
        <f>$H75      +$J75      +$L75      +$N75</f>
        <v>137494000</v>
      </c>
      <c r="Q75" s="132">
        <f>$I75      +$K75      +$M75      +$O75</f>
        <v>134324098</v>
      </c>
      <c r="R75" s="72">
        <f>IF(($L75      =0),0,((($N75      -$L75      )/$L75      )*100))</f>
        <v>132.66076542567041</v>
      </c>
      <c r="S75" s="73">
        <f>IF(($M75      =0),0,((($O75      -$M75      )/$M75      )*100))</f>
        <v>182.77253867232702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83.558089079848557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81.631670809303003</v>
      </c>
      <c r="V75" s="131">
        <f>SUM(V9:V16,V19:V25,V28:V31,V34,V37:V41,V44:V54,V57:V60,V63:V67,V71:V72)</f>
        <v>7041000</v>
      </c>
      <c r="W75" s="132">
        <f>SUM(W9:W16,W19:W25,W28:W31,W34,W37:W41,W44:W54,W57:W60,W63:W67,W71:W72)</f>
        <v>5120000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141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142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143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144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145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146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147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148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149</v>
      </c>
    </row>
    <row r="118" spans="1:23" x14ac:dyDescent="0.2">
      <c r="A118" s="35" t="s">
        <v>150</v>
      </c>
    </row>
    <row r="119" spans="1:23" x14ac:dyDescent="0.2">
      <c r="A119" s="35" t="s">
        <v>151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152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153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154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r6Kt7zgNetUpW4MQscXfI2Ts0Hh7xpHCIdtHgCjtexpqNndKB7aswpmLn+lwVYlPMVjh+IEvw4jiANyAUZN4Ww==" saltValue="iCEy1EgJZhOLXb0oStiks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224000</v>
      </c>
      <c r="I10" s="120">
        <v>224000</v>
      </c>
      <c r="J10" s="119">
        <v>1813000</v>
      </c>
      <c r="K10" s="120">
        <v>1812635</v>
      </c>
      <c r="L10" s="119">
        <v>176000</v>
      </c>
      <c r="M10" s="120">
        <v>175022</v>
      </c>
      <c r="N10" s="119">
        <v>787000</v>
      </c>
      <c r="O10" s="120">
        <v>788343</v>
      </c>
      <c r="P10" s="119">
        <f t="shared" ref="P10:P17" si="1">$H10      +$J10      +$L10      +$N10</f>
        <v>3000000</v>
      </c>
      <c r="Q10" s="120">
        <f t="shared" ref="Q10:Q17" si="2">$I10      +$K10      +$M10      +$O10</f>
        <v>3000000</v>
      </c>
      <c r="R10" s="59">
        <f t="shared" ref="R10:R17" si="3">IF(($L10      =0),0,((($N10      -$L10      )/$L10      )*100))</f>
        <v>347.15909090909093</v>
      </c>
      <c r="S10" s="60">
        <f t="shared" ref="S10:S17" si="4">IF(($M10      =0),0,((($O10      -$M10      )/$M10      )*100))</f>
        <v>350.42508941733035</v>
      </c>
      <c r="T10" s="59">
        <f t="shared" ref="T10:T17" si="5">IF(($E10      =0),0,(($P10      /$E10      )*100))</f>
        <v>100</v>
      </c>
      <c r="U10" s="61">
        <f t="shared" ref="U10:U17" si="6">IF(($E10      =0),0,(($Q10      /$E10      )*100))</f>
        <v>100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224000</v>
      </c>
      <c r="I17" s="123">
        <f t="shared" si="7"/>
        <v>224000</v>
      </c>
      <c r="J17" s="122">
        <f t="shared" si="7"/>
        <v>1813000</v>
      </c>
      <c r="K17" s="123">
        <f t="shared" si="7"/>
        <v>1812635</v>
      </c>
      <c r="L17" s="122">
        <f t="shared" si="7"/>
        <v>176000</v>
      </c>
      <c r="M17" s="123">
        <f t="shared" si="7"/>
        <v>175022</v>
      </c>
      <c r="N17" s="122">
        <f t="shared" si="7"/>
        <v>787000</v>
      </c>
      <c r="O17" s="123">
        <f t="shared" si="7"/>
        <v>788343</v>
      </c>
      <c r="P17" s="122">
        <f t="shared" si="1"/>
        <v>3000000</v>
      </c>
      <c r="Q17" s="123">
        <f t="shared" si="2"/>
        <v>3000000</v>
      </c>
      <c r="R17" s="63">
        <f t="shared" si="3"/>
        <v>347.15909090909093</v>
      </c>
      <c r="S17" s="64">
        <f t="shared" si="4"/>
        <v>350.42508941733035</v>
      </c>
      <c r="T17" s="63">
        <f>IF((SUM($E9:$E14))=0,0,(P17/(SUM($E9:$E14))*100))</f>
        <v>100</v>
      </c>
      <c r="U17" s="65">
        <f>IF((SUM($E9:$E14))=0,0,(Q17/(SUM($E9:$E14))*100))</f>
        <v>100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>
        <v>10000000</v>
      </c>
      <c r="C22" s="118">
        <v>6000000</v>
      </c>
      <c r="D22" s="118"/>
      <c r="E22" s="118">
        <f t="shared" si="8"/>
        <v>16000000</v>
      </c>
      <c r="F22" s="119">
        <v>16000000</v>
      </c>
      <c r="G22" s="120">
        <v>16000000</v>
      </c>
      <c r="H22" s="119"/>
      <c r="I22" s="120"/>
      <c r="J22" s="119">
        <v>1195000</v>
      </c>
      <c r="K22" s="120">
        <v>1208747</v>
      </c>
      <c r="L22" s="119">
        <v>2806000</v>
      </c>
      <c r="M22" s="120">
        <v>3385339</v>
      </c>
      <c r="N22" s="119">
        <v>2133000</v>
      </c>
      <c r="O22" s="120">
        <v>3574968</v>
      </c>
      <c r="P22" s="119">
        <f t="shared" si="9"/>
        <v>6134000</v>
      </c>
      <c r="Q22" s="120">
        <f t="shared" si="10"/>
        <v>8169054</v>
      </c>
      <c r="R22" s="59">
        <f t="shared" si="11"/>
        <v>-23.984319315751961</v>
      </c>
      <c r="S22" s="60">
        <f t="shared" si="12"/>
        <v>5.601477429586815</v>
      </c>
      <c r="T22" s="59">
        <f t="shared" si="13"/>
        <v>38.337500000000006</v>
      </c>
      <c r="U22" s="61">
        <f t="shared" si="14"/>
        <v>51.056587499999992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15000000</v>
      </c>
      <c r="D23" s="118"/>
      <c r="E23" s="118">
        <f t="shared" si="8"/>
        <v>15000000</v>
      </c>
      <c r="F23" s="119">
        <v>15000000</v>
      </c>
      <c r="G23" s="120">
        <v>15000000</v>
      </c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10000000</v>
      </c>
      <c r="C26" s="121">
        <f>SUM(C19:C25)</f>
        <v>21000000</v>
      </c>
      <c r="D26" s="121"/>
      <c r="E26" s="121">
        <f t="shared" si="8"/>
        <v>31000000</v>
      </c>
      <c r="F26" s="122">
        <f t="shared" ref="F26:O26" si="15">SUM(F19:F25)</f>
        <v>31000000</v>
      </c>
      <c r="G26" s="123">
        <f t="shared" si="15"/>
        <v>31000000</v>
      </c>
      <c r="H26" s="122">
        <f t="shared" si="15"/>
        <v>0</v>
      </c>
      <c r="I26" s="123">
        <f t="shared" si="15"/>
        <v>0</v>
      </c>
      <c r="J26" s="122">
        <f t="shared" si="15"/>
        <v>1195000</v>
      </c>
      <c r="K26" s="123">
        <f t="shared" si="15"/>
        <v>1208747</v>
      </c>
      <c r="L26" s="122">
        <f t="shared" si="15"/>
        <v>2806000</v>
      </c>
      <c r="M26" s="123">
        <f t="shared" si="15"/>
        <v>3385339</v>
      </c>
      <c r="N26" s="122">
        <f t="shared" si="15"/>
        <v>2133000</v>
      </c>
      <c r="O26" s="123">
        <f t="shared" si="15"/>
        <v>3574968</v>
      </c>
      <c r="P26" s="122">
        <f t="shared" si="9"/>
        <v>6134000</v>
      </c>
      <c r="Q26" s="123">
        <f t="shared" si="10"/>
        <v>8169054</v>
      </c>
      <c r="R26" s="63">
        <f t="shared" si="11"/>
        <v>-23.984319315751961</v>
      </c>
      <c r="S26" s="64">
        <f t="shared" si="12"/>
        <v>5.601477429586815</v>
      </c>
      <c r="T26" s="63">
        <f>IF(($E26-$E21-$E25)   =0,0,($P26   /($E26-$E21-$E25)   )*100)</f>
        <v>19.78709677419355</v>
      </c>
      <c r="U26" s="65">
        <f>IF(($E26-$E21-$E25)   =0,0,($Q26   /($E26-$E21-$E25)   )*100)</f>
        <v>26.351787096774192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1806000</v>
      </c>
      <c r="C34" s="118"/>
      <c r="D34" s="118"/>
      <c r="E34" s="118">
        <f>$B34      +$C34      +$D34</f>
        <v>1806000</v>
      </c>
      <c r="F34" s="119">
        <v>1806000</v>
      </c>
      <c r="G34" s="120">
        <v>1806000</v>
      </c>
      <c r="H34" s="119"/>
      <c r="I34" s="120"/>
      <c r="J34" s="119">
        <v>909000</v>
      </c>
      <c r="K34" s="120">
        <v>907798</v>
      </c>
      <c r="L34" s="119">
        <v>560000</v>
      </c>
      <c r="M34" s="120">
        <v>562393</v>
      </c>
      <c r="N34" s="119">
        <v>271000</v>
      </c>
      <c r="O34" s="120">
        <v>303681</v>
      </c>
      <c r="P34" s="119">
        <f>$H34      +$J34      +$L34      +$N34</f>
        <v>1740000</v>
      </c>
      <c r="Q34" s="120">
        <f>$I34      +$K34      +$M34      +$O34</f>
        <v>1773872</v>
      </c>
      <c r="R34" s="59">
        <f>IF(($L34      =0),0,((($N34      -$L34      )/$L34      )*100))</f>
        <v>-51.607142857142861</v>
      </c>
      <c r="S34" s="60">
        <f>IF(($M34      =0),0,((($O34      -$M34      )/$M34      )*100))</f>
        <v>-46.00199504616878</v>
      </c>
      <c r="T34" s="59">
        <f>IF(($E34      =0),0,(($P34      /$E34      )*100))</f>
        <v>96.345514950166105</v>
      </c>
      <c r="U34" s="61">
        <f>IF(($E34      =0),0,(($Q34      /$E34      )*100))</f>
        <v>98.221040974529345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1806000</v>
      </c>
      <c r="C35" s="121">
        <f>C34</f>
        <v>0</v>
      </c>
      <c r="D35" s="121"/>
      <c r="E35" s="121">
        <f>$B35      +$C35      +$D35</f>
        <v>1806000</v>
      </c>
      <c r="F35" s="122">
        <f t="shared" ref="F35:O35" si="17">F34</f>
        <v>1806000</v>
      </c>
      <c r="G35" s="123">
        <f t="shared" si="17"/>
        <v>1806000</v>
      </c>
      <c r="H35" s="122">
        <f t="shared" si="17"/>
        <v>0</v>
      </c>
      <c r="I35" s="123">
        <f t="shared" si="17"/>
        <v>0</v>
      </c>
      <c r="J35" s="122">
        <f t="shared" si="17"/>
        <v>909000</v>
      </c>
      <c r="K35" s="123">
        <f t="shared" si="17"/>
        <v>907798</v>
      </c>
      <c r="L35" s="122">
        <f t="shared" si="17"/>
        <v>560000</v>
      </c>
      <c r="M35" s="123">
        <f t="shared" si="17"/>
        <v>562393</v>
      </c>
      <c r="N35" s="122">
        <f t="shared" si="17"/>
        <v>271000</v>
      </c>
      <c r="O35" s="123">
        <f t="shared" si="17"/>
        <v>303681</v>
      </c>
      <c r="P35" s="122">
        <f>$H35      +$J35      +$L35      +$N35</f>
        <v>1740000</v>
      </c>
      <c r="Q35" s="123">
        <f>$I35      +$K35      +$M35      +$O35</f>
        <v>1773872</v>
      </c>
      <c r="R35" s="63">
        <f>IF(($L35      =0),0,((($N35      -$L35      )/$L35      )*100))</f>
        <v>-51.607142857142861</v>
      </c>
      <c r="S35" s="64">
        <f>IF(($M35      =0),0,((($O35      -$M35      )/$M35      )*100))</f>
        <v>-46.00199504616878</v>
      </c>
      <c r="T35" s="63">
        <f>IF($E35   =0,0,($P35   /$E35   )*100)</f>
        <v>96.345514950166105</v>
      </c>
      <c r="U35" s="65">
        <f>IF($E35   =0,0,($Q35   /$E35   )*100)</f>
        <v>98.221040974529345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5855000</v>
      </c>
      <c r="C37" s="118"/>
      <c r="D37" s="118"/>
      <c r="E37" s="118">
        <f t="shared" ref="E37:E42" si="18">$B37      +$C37      +$D37</f>
        <v>5855000</v>
      </c>
      <c r="F37" s="119">
        <v>5855000</v>
      </c>
      <c r="G37" s="120">
        <v>3513000</v>
      </c>
      <c r="H37" s="119"/>
      <c r="I37" s="120"/>
      <c r="J37" s="119"/>
      <c r="K37" s="120"/>
      <c r="L37" s="119">
        <v>323000</v>
      </c>
      <c r="M37" s="120"/>
      <c r="N37" s="119"/>
      <c r="O37" s="120"/>
      <c r="P37" s="119">
        <f t="shared" ref="P37:P42" si="19">$H37      +$J37      +$L37      +$N37</f>
        <v>323000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-100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5.5166524338172502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1220000</v>
      </c>
      <c r="C38" s="118">
        <v>-1075000</v>
      </c>
      <c r="D38" s="118"/>
      <c r="E38" s="118">
        <f t="shared" si="18"/>
        <v>145000</v>
      </c>
      <c r="F38" s="119">
        <v>1220000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7075000</v>
      </c>
      <c r="C42" s="121">
        <f>SUM(C37:C41)</f>
        <v>-1075000</v>
      </c>
      <c r="D42" s="121"/>
      <c r="E42" s="121">
        <f t="shared" si="18"/>
        <v>6000000</v>
      </c>
      <c r="F42" s="122">
        <f t="shared" ref="F42:O42" si="25">SUM(F37:F41)</f>
        <v>7075000</v>
      </c>
      <c r="G42" s="123">
        <f t="shared" si="25"/>
        <v>3513000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323000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323000</v>
      </c>
      <c r="Q42" s="123">
        <f t="shared" si="20"/>
        <v>0</v>
      </c>
      <c r="R42" s="63">
        <f t="shared" si="21"/>
        <v>-100</v>
      </c>
      <c r="S42" s="64">
        <f t="shared" si="22"/>
        <v>0</v>
      </c>
      <c r="T42" s="63">
        <f>IF((+$E37+$E40) =0,0,(P42   /(+$E37+$E40) )*100)</f>
        <v>5.5166524338172502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21881000</v>
      </c>
      <c r="C69" s="130">
        <f>SUM(C9:C16,C19:C25,C28:C31,C34,C37:C41,C44:C54,C57:C60,C63:C67)</f>
        <v>19925000</v>
      </c>
      <c r="D69" s="130"/>
      <c r="E69" s="130">
        <f t="shared" si="35"/>
        <v>41806000</v>
      </c>
      <c r="F69" s="131">
        <f t="shared" ref="F69:O69" si="43">SUM(F9:F16,F19:F25,F28:F31,F34,F37:F41,F44:F54,F57:F60,F63:F67)</f>
        <v>42881000</v>
      </c>
      <c r="G69" s="132">
        <f t="shared" si="43"/>
        <v>39319000</v>
      </c>
      <c r="H69" s="131">
        <f t="shared" si="43"/>
        <v>224000</v>
      </c>
      <c r="I69" s="132">
        <f t="shared" si="43"/>
        <v>224000</v>
      </c>
      <c r="J69" s="131">
        <f t="shared" si="43"/>
        <v>3917000</v>
      </c>
      <c r="K69" s="132">
        <f t="shared" si="43"/>
        <v>3929180</v>
      </c>
      <c r="L69" s="131">
        <f t="shared" si="43"/>
        <v>3865000</v>
      </c>
      <c r="M69" s="132">
        <f t="shared" si="43"/>
        <v>4122754</v>
      </c>
      <c r="N69" s="131">
        <f t="shared" si="43"/>
        <v>3191000</v>
      </c>
      <c r="O69" s="132">
        <f t="shared" si="43"/>
        <v>4666992</v>
      </c>
      <c r="P69" s="131">
        <f t="shared" si="36"/>
        <v>11197000</v>
      </c>
      <c r="Q69" s="132">
        <f t="shared" si="37"/>
        <v>12942926</v>
      </c>
      <c r="R69" s="72">
        <f t="shared" si="38"/>
        <v>-17.438551099611903</v>
      </c>
      <c r="S69" s="73">
        <f t="shared" si="39"/>
        <v>13.200836140114108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26.876455197906918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31.067247545666209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39035000</v>
      </c>
      <c r="C71" s="118"/>
      <c r="D71" s="118"/>
      <c r="E71" s="118">
        <f>$B71      +$C71      +$D71</f>
        <v>39035000</v>
      </c>
      <c r="F71" s="119">
        <v>39035000</v>
      </c>
      <c r="G71" s="120">
        <v>39035000</v>
      </c>
      <c r="H71" s="119">
        <v>5764000</v>
      </c>
      <c r="I71" s="120">
        <v>5763715</v>
      </c>
      <c r="J71" s="119">
        <v>12766000</v>
      </c>
      <c r="K71" s="120">
        <v>12634084</v>
      </c>
      <c r="L71" s="119">
        <v>5728000</v>
      </c>
      <c r="M71" s="120">
        <v>5722399</v>
      </c>
      <c r="N71" s="119">
        <v>2809000</v>
      </c>
      <c r="O71" s="120">
        <v>2808517</v>
      </c>
      <c r="P71" s="119">
        <f>$H71      +$J71      +$L71      +$N71</f>
        <v>27067000</v>
      </c>
      <c r="Q71" s="120">
        <f>$I71      +$K71      +$M71      +$O71</f>
        <v>26928715</v>
      </c>
      <c r="R71" s="59">
        <f>IF(($L71      =0),0,((($N71      -$L71      )/$L71      )*100))</f>
        <v>-50.96019553072626</v>
      </c>
      <c r="S71" s="60">
        <f>IF(($M71      =0),0,((($O71      -$M71      )/$M71      )*100))</f>
        <v>-50.920636607129289</v>
      </c>
      <c r="T71" s="59">
        <f>IF(($E71      =0),0,(($P71      /$E71      )*100))</f>
        <v>69.340335596259777</v>
      </c>
      <c r="U71" s="61">
        <f>IF(($E71      =0),0,(($Q71      /$E71      )*100))</f>
        <v>68.986076597924935</v>
      </c>
      <c r="V71" s="119">
        <v>179000</v>
      </c>
      <c r="W71" s="120">
        <v>179000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39035000</v>
      </c>
      <c r="C73" s="127">
        <f>SUM(C71:C72)</f>
        <v>0</v>
      </c>
      <c r="D73" s="127"/>
      <c r="E73" s="127">
        <f>$B73      +$C73      +$D73</f>
        <v>39035000</v>
      </c>
      <c r="F73" s="128">
        <f t="shared" ref="F73:O73" si="44">SUM(F71:F72)</f>
        <v>39035000</v>
      </c>
      <c r="G73" s="129">
        <f t="shared" si="44"/>
        <v>39035000</v>
      </c>
      <c r="H73" s="128">
        <f t="shared" si="44"/>
        <v>5764000</v>
      </c>
      <c r="I73" s="129">
        <f t="shared" si="44"/>
        <v>5763715</v>
      </c>
      <c r="J73" s="128">
        <f t="shared" si="44"/>
        <v>12766000</v>
      </c>
      <c r="K73" s="129">
        <f t="shared" si="44"/>
        <v>12634084</v>
      </c>
      <c r="L73" s="128">
        <f t="shared" si="44"/>
        <v>5728000</v>
      </c>
      <c r="M73" s="129">
        <f t="shared" si="44"/>
        <v>5722399</v>
      </c>
      <c r="N73" s="128">
        <f t="shared" si="44"/>
        <v>2809000</v>
      </c>
      <c r="O73" s="129">
        <f t="shared" si="44"/>
        <v>2808517</v>
      </c>
      <c r="P73" s="128">
        <f>$H73      +$J73      +$L73      +$N73</f>
        <v>27067000</v>
      </c>
      <c r="Q73" s="129">
        <f>$I73      +$K73      +$M73      +$O73</f>
        <v>26928715</v>
      </c>
      <c r="R73" s="68">
        <f>IF(($L73      =0),0,((($N73      -$L73      )/$L73      )*100))</f>
        <v>-50.96019553072626</v>
      </c>
      <c r="S73" s="69">
        <f>IF(($M73      =0),0,((($O73      -$M73      )/$M73      )*100))</f>
        <v>-50.920636607129289</v>
      </c>
      <c r="T73" s="68">
        <f>IF(($E71      =0),0,(($P71      /$E71      )*100))</f>
        <v>69.340335596259777</v>
      </c>
      <c r="U73" s="70">
        <f>IF($E71   =0,0,($Q71   /$E71 )*100)</f>
        <v>68.986076597924935</v>
      </c>
      <c r="V73" s="128">
        <f>SUM(V71:V72)</f>
        <v>179000</v>
      </c>
      <c r="W73" s="129">
        <f>SUM(W71:W72)</f>
        <v>179000</v>
      </c>
    </row>
    <row r="74" spans="1:23" ht="12.95" customHeight="1" x14ac:dyDescent="0.2">
      <c r="A74" s="71" t="s">
        <v>89</v>
      </c>
      <c r="B74" s="130">
        <f>SUM(B71:B72)</f>
        <v>39035000</v>
      </c>
      <c r="C74" s="130">
        <f>SUM(C71:C72)</f>
        <v>0</v>
      </c>
      <c r="D74" s="130"/>
      <c r="E74" s="130">
        <f>$B74      +$C74      +$D74</f>
        <v>39035000</v>
      </c>
      <c r="F74" s="131">
        <f t="shared" ref="F74:O74" si="45">SUM(F71:F72)</f>
        <v>39035000</v>
      </c>
      <c r="G74" s="132">
        <f t="shared" si="45"/>
        <v>39035000</v>
      </c>
      <c r="H74" s="131">
        <f t="shared" si="45"/>
        <v>5764000</v>
      </c>
      <c r="I74" s="132">
        <f t="shared" si="45"/>
        <v>5763715</v>
      </c>
      <c r="J74" s="131">
        <f t="shared" si="45"/>
        <v>12766000</v>
      </c>
      <c r="K74" s="132">
        <f t="shared" si="45"/>
        <v>12634084</v>
      </c>
      <c r="L74" s="131">
        <f t="shared" si="45"/>
        <v>5728000</v>
      </c>
      <c r="M74" s="132">
        <f t="shared" si="45"/>
        <v>5722399</v>
      </c>
      <c r="N74" s="131">
        <f t="shared" si="45"/>
        <v>2809000</v>
      </c>
      <c r="O74" s="132">
        <f t="shared" si="45"/>
        <v>2808517</v>
      </c>
      <c r="P74" s="131">
        <f>$H74      +$J74      +$L74      +$N74</f>
        <v>27067000</v>
      </c>
      <c r="Q74" s="132">
        <f>$I74      +$K74      +$M74      +$O74</f>
        <v>26928715</v>
      </c>
      <c r="R74" s="72">
        <f>IF(($L74      =0),0,((($N74      -$L74      )/$L74      )*100))</f>
        <v>-50.96019553072626</v>
      </c>
      <c r="S74" s="73">
        <f>IF(($M74      =0),0,((($O74      -$M74      )/$M74      )*100))</f>
        <v>-50.920636607129289</v>
      </c>
      <c r="T74" s="72">
        <f>IF(($E71      =0),0,(($P71      /$E71      )*100))</f>
        <v>69.340335596259777</v>
      </c>
      <c r="U74" s="76">
        <f>IF($E71   =0,0,($Q71   /$E71 )*100)</f>
        <v>68.986076597924935</v>
      </c>
      <c r="V74" s="131">
        <f>SUM(V71:V72)</f>
        <v>179000</v>
      </c>
      <c r="W74" s="132">
        <f>SUM(W71:W72)</f>
        <v>179000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60916000</v>
      </c>
      <c r="C75" s="130">
        <f>SUM(C9:C16,C19:C25,C28:C31,C34,C37:C41,C44:C54,C57:C60,C63:C67,C71:C72)</f>
        <v>19925000</v>
      </c>
      <c r="D75" s="130"/>
      <c r="E75" s="130">
        <f>$B75      +$C75      +$D75</f>
        <v>80841000</v>
      </c>
      <c r="F75" s="131">
        <f t="shared" ref="F75:O75" si="46">SUM(F9:F16,F19:F25,F28:F31,F34,F37:F41,F44:F54,F57:F60,F63:F67,F71:F72)</f>
        <v>81916000</v>
      </c>
      <c r="G75" s="132">
        <f t="shared" si="46"/>
        <v>78354000</v>
      </c>
      <c r="H75" s="131">
        <f t="shared" si="46"/>
        <v>5988000</v>
      </c>
      <c r="I75" s="132">
        <f t="shared" si="46"/>
        <v>5987715</v>
      </c>
      <c r="J75" s="131">
        <f t="shared" si="46"/>
        <v>16683000</v>
      </c>
      <c r="K75" s="132">
        <f t="shared" si="46"/>
        <v>16563264</v>
      </c>
      <c r="L75" s="131">
        <f t="shared" si="46"/>
        <v>9593000</v>
      </c>
      <c r="M75" s="132">
        <f t="shared" si="46"/>
        <v>9845153</v>
      </c>
      <c r="N75" s="131">
        <f t="shared" si="46"/>
        <v>6000000</v>
      </c>
      <c r="O75" s="132">
        <f t="shared" si="46"/>
        <v>7475509</v>
      </c>
      <c r="P75" s="131">
        <f>$H75      +$J75      +$L75      +$N75</f>
        <v>38264000</v>
      </c>
      <c r="Q75" s="132">
        <f>$I75      +$K75      +$M75      +$O75</f>
        <v>39871641</v>
      </c>
      <c r="R75" s="72">
        <f>IF(($L75      =0),0,((($N75      -$L75      )/$L75      )*100))</f>
        <v>-37.454393828833524</v>
      </c>
      <c r="S75" s="73">
        <f>IF(($M75      =0),0,((($O75      -$M75      )/$M75      )*100))</f>
        <v>-24.069143465825267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47.417468028155049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49.409686973332015</v>
      </c>
      <c r="V75" s="131">
        <f>SUM(V9:V16,V19:V25,V28:V31,V34,V37:V41,V44:V54,V57:V60,V63:V67,V71:V72)</f>
        <v>179000</v>
      </c>
      <c r="W75" s="132">
        <f>SUM(W9:W16,W19:W25,W28:W31,W34,W37:W41,W44:W54,W57:W60,W63:W67,W71:W72)</f>
        <v>179000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141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142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143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144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145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146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147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148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149</v>
      </c>
    </row>
    <row r="118" spans="1:23" x14ac:dyDescent="0.2">
      <c r="A118" s="35" t="s">
        <v>150</v>
      </c>
    </row>
    <row r="119" spans="1:23" x14ac:dyDescent="0.2">
      <c r="A119" s="35" t="s">
        <v>151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152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153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154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kWewMGUG4yrmTfmD7lyYM8dISwyB78AZmldqjdHl7mFGj1KYGfFiTpgNILd4XZNQkxp3THS187OXhB8wcYYJgg==" saltValue="MBfDsCD8h5dYbBijn1Mpc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118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1900000</v>
      </c>
      <c r="C10" s="118"/>
      <c r="D10" s="118"/>
      <c r="E10" s="118">
        <f t="shared" ref="E10:E17" si="0">$B10      +$C10      +$D10</f>
        <v>1900000</v>
      </c>
      <c r="F10" s="119">
        <v>1900000</v>
      </c>
      <c r="G10" s="120">
        <v>1900000</v>
      </c>
      <c r="H10" s="119">
        <v>471000</v>
      </c>
      <c r="I10" s="120">
        <v>471427</v>
      </c>
      <c r="J10" s="119">
        <v>754000</v>
      </c>
      <c r="K10" s="120">
        <v>753864</v>
      </c>
      <c r="L10" s="119">
        <v>225000</v>
      </c>
      <c r="M10" s="120">
        <v>224708</v>
      </c>
      <c r="N10" s="119">
        <v>151000</v>
      </c>
      <c r="O10" s="120">
        <v>450000</v>
      </c>
      <c r="P10" s="119">
        <f t="shared" ref="P10:P17" si="1">$H10      +$J10      +$L10      +$N10</f>
        <v>1601000</v>
      </c>
      <c r="Q10" s="120">
        <f t="shared" ref="Q10:Q17" si="2">$I10      +$K10      +$M10      +$O10</f>
        <v>1899999</v>
      </c>
      <c r="R10" s="59">
        <f t="shared" ref="R10:R17" si="3">IF(($L10      =0),0,((($N10      -$L10      )/$L10      )*100))</f>
        <v>-32.888888888888893</v>
      </c>
      <c r="S10" s="60">
        <f t="shared" ref="S10:S17" si="4">IF(($M10      =0),0,((($O10      -$M10      )/$M10      )*100))</f>
        <v>100.25989283870622</v>
      </c>
      <c r="T10" s="59">
        <f t="shared" ref="T10:T17" si="5">IF(($E10      =0),0,(($P10      /$E10      )*100))</f>
        <v>84.263157894736835</v>
      </c>
      <c r="U10" s="61">
        <f t="shared" ref="U10:U17" si="6">IF(($E10      =0),0,(($Q10      /$E10      )*100))</f>
        <v>99.999947368421047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1900000</v>
      </c>
      <c r="C17" s="121">
        <f>SUM(C9:C16)</f>
        <v>0</v>
      </c>
      <c r="D17" s="121"/>
      <c r="E17" s="121">
        <f t="shared" si="0"/>
        <v>1900000</v>
      </c>
      <c r="F17" s="122">
        <f t="shared" ref="F17:O17" si="7">SUM(F9:F16)</f>
        <v>1900000</v>
      </c>
      <c r="G17" s="123">
        <f t="shared" si="7"/>
        <v>1900000</v>
      </c>
      <c r="H17" s="122">
        <f t="shared" si="7"/>
        <v>471000</v>
      </c>
      <c r="I17" s="123">
        <f t="shared" si="7"/>
        <v>471427</v>
      </c>
      <c r="J17" s="122">
        <f t="shared" si="7"/>
        <v>754000</v>
      </c>
      <c r="K17" s="123">
        <f t="shared" si="7"/>
        <v>753864</v>
      </c>
      <c r="L17" s="122">
        <f t="shared" si="7"/>
        <v>225000</v>
      </c>
      <c r="M17" s="123">
        <f t="shared" si="7"/>
        <v>224708</v>
      </c>
      <c r="N17" s="122">
        <f t="shared" si="7"/>
        <v>151000</v>
      </c>
      <c r="O17" s="123">
        <f t="shared" si="7"/>
        <v>450000</v>
      </c>
      <c r="P17" s="122">
        <f t="shared" si="1"/>
        <v>1601000</v>
      </c>
      <c r="Q17" s="123">
        <f t="shared" si="2"/>
        <v>1899999</v>
      </c>
      <c r="R17" s="63">
        <f t="shared" si="3"/>
        <v>-32.888888888888893</v>
      </c>
      <c r="S17" s="64">
        <f t="shared" si="4"/>
        <v>100.25989283870622</v>
      </c>
      <c r="T17" s="63">
        <f>IF((SUM($E9:$E14))=0,0,(P17/(SUM($E9:$E14))*100))</f>
        <v>84.263157894736835</v>
      </c>
      <c r="U17" s="65">
        <f>IF((SUM($E9:$E14))=0,0,(Q17/(SUM($E9:$E14))*100))</f>
        <v>99.999947368421047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>
        <v>10000000</v>
      </c>
      <c r="C22" s="118">
        <v>5000000</v>
      </c>
      <c r="D22" s="118"/>
      <c r="E22" s="118">
        <f t="shared" si="8"/>
        <v>15000000</v>
      </c>
      <c r="F22" s="119">
        <v>15000000</v>
      </c>
      <c r="G22" s="120">
        <v>15000000</v>
      </c>
      <c r="H22" s="119"/>
      <c r="I22" s="120"/>
      <c r="J22" s="119">
        <v>573000</v>
      </c>
      <c r="K22" s="120">
        <v>575427</v>
      </c>
      <c r="L22" s="119">
        <v>4495000</v>
      </c>
      <c r="M22" s="120">
        <v>3555433</v>
      </c>
      <c r="N22" s="119">
        <v>3155000</v>
      </c>
      <c r="O22" s="120">
        <v>5869140</v>
      </c>
      <c r="P22" s="119">
        <f t="shared" si="9"/>
        <v>8223000</v>
      </c>
      <c r="Q22" s="120">
        <f t="shared" si="10"/>
        <v>10000000</v>
      </c>
      <c r="R22" s="59">
        <f t="shared" si="11"/>
        <v>-29.810901001112345</v>
      </c>
      <c r="S22" s="60">
        <f t="shared" si="12"/>
        <v>65.07525243760746</v>
      </c>
      <c r="T22" s="59">
        <f t="shared" si="13"/>
        <v>54.82</v>
      </c>
      <c r="U22" s="61">
        <f t="shared" si="14"/>
        <v>66.666666666666657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22000000</v>
      </c>
      <c r="D23" s="118"/>
      <c r="E23" s="118">
        <f t="shared" si="8"/>
        <v>22000000</v>
      </c>
      <c r="F23" s="119">
        <v>22000000</v>
      </c>
      <c r="G23" s="120">
        <v>22000000</v>
      </c>
      <c r="H23" s="119"/>
      <c r="I23" s="120"/>
      <c r="J23" s="119"/>
      <c r="K23" s="120"/>
      <c r="L23" s="119"/>
      <c r="M23" s="120"/>
      <c r="N23" s="119">
        <v>693000</v>
      </c>
      <c r="O23" s="120">
        <v>5398895</v>
      </c>
      <c r="P23" s="119">
        <f t="shared" si="9"/>
        <v>693000</v>
      </c>
      <c r="Q23" s="120">
        <f t="shared" si="10"/>
        <v>5398895</v>
      </c>
      <c r="R23" s="59">
        <f t="shared" si="11"/>
        <v>0</v>
      </c>
      <c r="S23" s="60">
        <f t="shared" si="12"/>
        <v>0</v>
      </c>
      <c r="T23" s="59">
        <f t="shared" si="13"/>
        <v>3.15</v>
      </c>
      <c r="U23" s="61">
        <f t="shared" si="14"/>
        <v>24.540431818181819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10000000</v>
      </c>
      <c r="C26" s="121">
        <f>SUM(C19:C25)</f>
        <v>27000000</v>
      </c>
      <c r="D26" s="121"/>
      <c r="E26" s="121">
        <f t="shared" si="8"/>
        <v>37000000</v>
      </c>
      <c r="F26" s="122">
        <f t="shared" ref="F26:O26" si="15">SUM(F19:F25)</f>
        <v>37000000</v>
      </c>
      <c r="G26" s="123">
        <f t="shared" si="15"/>
        <v>37000000</v>
      </c>
      <c r="H26" s="122">
        <f t="shared" si="15"/>
        <v>0</v>
      </c>
      <c r="I26" s="123">
        <f t="shared" si="15"/>
        <v>0</v>
      </c>
      <c r="J26" s="122">
        <f t="shared" si="15"/>
        <v>573000</v>
      </c>
      <c r="K26" s="123">
        <f t="shared" si="15"/>
        <v>575427</v>
      </c>
      <c r="L26" s="122">
        <f t="shared" si="15"/>
        <v>4495000</v>
      </c>
      <c r="M26" s="123">
        <f t="shared" si="15"/>
        <v>3555433</v>
      </c>
      <c r="N26" s="122">
        <f t="shared" si="15"/>
        <v>3848000</v>
      </c>
      <c r="O26" s="123">
        <f t="shared" si="15"/>
        <v>11268035</v>
      </c>
      <c r="P26" s="122">
        <f t="shared" si="9"/>
        <v>8916000</v>
      </c>
      <c r="Q26" s="123">
        <f t="shared" si="10"/>
        <v>15398895</v>
      </c>
      <c r="R26" s="63">
        <f t="shared" si="11"/>
        <v>-14.39377085650723</v>
      </c>
      <c r="S26" s="64">
        <f t="shared" si="12"/>
        <v>216.92440836320074</v>
      </c>
      <c r="T26" s="63">
        <f>IF(($E26-$E21-$E25)   =0,0,($P26   /($E26-$E21-$E25)   )*100)</f>
        <v>24.097297297297295</v>
      </c>
      <c r="U26" s="65">
        <f>IF(($E26-$E21-$E25)   =0,0,($Q26   /($E26-$E21-$E25)   )*100)</f>
        <v>41.618635135135136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1512000</v>
      </c>
      <c r="C34" s="118"/>
      <c r="D34" s="118"/>
      <c r="E34" s="118">
        <f>$B34      +$C34      +$D34</f>
        <v>1512000</v>
      </c>
      <c r="F34" s="119">
        <v>1512000</v>
      </c>
      <c r="G34" s="120">
        <v>1512000</v>
      </c>
      <c r="H34" s="119">
        <v>378000</v>
      </c>
      <c r="I34" s="120">
        <v>435512</v>
      </c>
      <c r="J34" s="119">
        <v>632000</v>
      </c>
      <c r="K34" s="120">
        <v>852338</v>
      </c>
      <c r="L34" s="119">
        <v>424000</v>
      </c>
      <c r="M34" s="120">
        <v>224149</v>
      </c>
      <c r="N34" s="119"/>
      <c r="O34" s="120"/>
      <c r="P34" s="119">
        <f>$H34      +$J34      +$L34      +$N34</f>
        <v>1434000</v>
      </c>
      <c r="Q34" s="120">
        <f>$I34      +$K34      +$M34      +$O34</f>
        <v>1511999</v>
      </c>
      <c r="R34" s="59">
        <f>IF(($L34      =0),0,((($N34      -$L34      )/$L34      )*100))</f>
        <v>-100</v>
      </c>
      <c r="S34" s="60">
        <f>IF(($M34      =0),0,((($O34      -$M34      )/$M34      )*100))</f>
        <v>-100</v>
      </c>
      <c r="T34" s="59">
        <f>IF(($E34      =0),0,(($P34      /$E34      )*100))</f>
        <v>94.841269841269835</v>
      </c>
      <c r="U34" s="61">
        <f>IF(($E34      =0),0,(($Q34      /$E34      )*100))</f>
        <v>99.999933862433863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1512000</v>
      </c>
      <c r="C35" s="121">
        <f>C34</f>
        <v>0</v>
      </c>
      <c r="D35" s="121"/>
      <c r="E35" s="121">
        <f>$B35      +$C35      +$D35</f>
        <v>1512000</v>
      </c>
      <c r="F35" s="122">
        <f t="shared" ref="F35:O35" si="17">F34</f>
        <v>1512000</v>
      </c>
      <c r="G35" s="123">
        <f t="shared" si="17"/>
        <v>1512000</v>
      </c>
      <c r="H35" s="122">
        <f t="shared" si="17"/>
        <v>378000</v>
      </c>
      <c r="I35" s="123">
        <f t="shared" si="17"/>
        <v>435512</v>
      </c>
      <c r="J35" s="122">
        <f t="shared" si="17"/>
        <v>632000</v>
      </c>
      <c r="K35" s="123">
        <f t="shared" si="17"/>
        <v>852338</v>
      </c>
      <c r="L35" s="122">
        <f t="shared" si="17"/>
        <v>424000</v>
      </c>
      <c r="M35" s="123">
        <f t="shared" si="17"/>
        <v>224149</v>
      </c>
      <c r="N35" s="122">
        <f t="shared" si="17"/>
        <v>0</v>
      </c>
      <c r="O35" s="123">
        <f t="shared" si="17"/>
        <v>0</v>
      </c>
      <c r="P35" s="122">
        <f>$H35      +$J35      +$L35      +$N35</f>
        <v>1434000</v>
      </c>
      <c r="Q35" s="123">
        <f>$I35      +$K35      +$M35      +$O35</f>
        <v>1511999</v>
      </c>
      <c r="R35" s="63">
        <f>IF(($L35      =0),0,((($N35      -$L35      )/$L35      )*100))</f>
        <v>-100</v>
      </c>
      <c r="S35" s="64">
        <f>IF(($M35      =0),0,((($O35      -$M35      )/$M35      )*100))</f>
        <v>-100</v>
      </c>
      <c r="T35" s="63">
        <f>IF($E35   =0,0,($P35   /$E35   )*100)</f>
        <v>94.841269841269835</v>
      </c>
      <c r="U35" s="65">
        <f>IF($E35   =0,0,($Q35   /$E35   )*100)</f>
        <v>99.999933862433863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5371000</v>
      </c>
      <c r="C37" s="118"/>
      <c r="D37" s="118"/>
      <c r="E37" s="118">
        <f t="shared" ref="E37:E42" si="18">$B37      +$C37      +$D37</f>
        <v>5371000</v>
      </c>
      <c r="F37" s="119">
        <v>5371000</v>
      </c>
      <c r="G37" s="120">
        <v>5371000</v>
      </c>
      <c r="H37" s="119"/>
      <c r="I37" s="120"/>
      <c r="J37" s="119">
        <v>3491000</v>
      </c>
      <c r="K37" s="120">
        <v>4805723</v>
      </c>
      <c r="L37" s="119">
        <v>329000</v>
      </c>
      <c r="M37" s="120"/>
      <c r="N37" s="119">
        <v>409000</v>
      </c>
      <c r="O37" s="120">
        <v>619666</v>
      </c>
      <c r="P37" s="119">
        <f t="shared" ref="P37:P42" si="19">$H37      +$J37      +$L37      +$N37</f>
        <v>4229000</v>
      </c>
      <c r="Q37" s="120">
        <f t="shared" ref="Q37:Q42" si="20">$I37      +$K37      +$M37      +$O37</f>
        <v>5425389</v>
      </c>
      <c r="R37" s="59">
        <f t="shared" ref="R37:R42" si="21">IF(($L37      =0),0,((($N37      -$L37      )/$L37      )*100))</f>
        <v>24.316109422492403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78.737665239247818</v>
      </c>
      <c r="U37" s="61">
        <f t="shared" ref="U37:U42" si="24">IF(($E37      =0),0,(($Q37      /$E37      )*100))</f>
        <v>101.01264196611433</v>
      </c>
      <c r="V37" s="119">
        <v>719000</v>
      </c>
      <c r="W37" s="120">
        <v>719000</v>
      </c>
    </row>
    <row r="38" spans="1:23" ht="12.95" customHeight="1" x14ac:dyDescent="0.2">
      <c r="A38" s="58" t="s">
        <v>62</v>
      </c>
      <c r="B38" s="118">
        <v>1280000</v>
      </c>
      <c r="C38" s="118">
        <v>154000</v>
      </c>
      <c r="D38" s="118"/>
      <c r="E38" s="118">
        <f t="shared" si="18"/>
        <v>1434000</v>
      </c>
      <c r="F38" s="119">
        <v>1280000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6651000</v>
      </c>
      <c r="C42" s="121">
        <f>SUM(C37:C41)</f>
        <v>154000</v>
      </c>
      <c r="D42" s="121"/>
      <c r="E42" s="121">
        <f t="shared" si="18"/>
        <v>6805000</v>
      </c>
      <c r="F42" s="122">
        <f t="shared" ref="F42:O42" si="25">SUM(F37:F41)</f>
        <v>6651000</v>
      </c>
      <c r="G42" s="123">
        <f t="shared" si="25"/>
        <v>5371000</v>
      </c>
      <c r="H42" s="122">
        <f t="shared" si="25"/>
        <v>0</v>
      </c>
      <c r="I42" s="123">
        <f t="shared" si="25"/>
        <v>0</v>
      </c>
      <c r="J42" s="122">
        <f t="shared" si="25"/>
        <v>3491000</v>
      </c>
      <c r="K42" s="123">
        <f t="shared" si="25"/>
        <v>4805723</v>
      </c>
      <c r="L42" s="122">
        <f t="shared" si="25"/>
        <v>329000</v>
      </c>
      <c r="M42" s="123">
        <f t="shared" si="25"/>
        <v>0</v>
      </c>
      <c r="N42" s="122">
        <f t="shared" si="25"/>
        <v>409000</v>
      </c>
      <c r="O42" s="123">
        <f t="shared" si="25"/>
        <v>619666</v>
      </c>
      <c r="P42" s="122">
        <f t="shared" si="19"/>
        <v>4229000</v>
      </c>
      <c r="Q42" s="123">
        <f t="shared" si="20"/>
        <v>5425389</v>
      </c>
      <c r="R42" s="63">
        <f t="shared" si="21"/>
        <v>24.316109422492403</v>
      </c>
      <c r="S42" s="64">
        <f t="shared" si="22"/>
        <v>0</v>
      </c>
      <c r="T42" s="63">
        <f>IF((+$E37+$E40) =0,0,(P42   /(+$E37+$E40) )*100)</f>
        <v>78.737665239247818</v>
      </c>
      <c r="U42" s="65">
        <f>IF((+$E37+$E40) =0,0,(Q42   /(+$E37+$E40) )*100)</f>
        <v>101.01264196611433</v>
      </c>
      <c r="V42" s="122">
        <f>SUM(V37:V41)</f>
        <v>719000</v>
      </c>
      <c r="W42" s="123">
        <f>SUM(W37:W41)</f>
        <v>719000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20063000</v>
      </c>
      <c r="C69" s="130">
        <f>SUM(C9:C16,C19:C25,C28:C31,C34,C37:C41,C44:C54,C57:C60,C63:C67)</f>
        <v>27154000</v>
      </c>
      <c r="D69" s="130"/>
      <c r="E69" s="130">
        <f t="shared" si="35"/>
        <v>47217000</v>
      </c>
      <c r="F69" s="131">
        <f t="shared" ref="F69:O69" si="43">SUM(F9:F16,F19:F25,F28:F31,F34,F37:F41,F44:F54,F57:F60,F63:F67)</f>
        <v>47063000</v>
      </c>
      <c r="G69" s="132">
        <f t="shared" si="43"/>
        <v>45783000</v>
      </c>
      <c r="H69" s="131">
        <f t="shared" si="43"/>
        <v>849000</v>
      </c>
      <c r="I69" s="132">
        <f t="shared" si="43"/>
        <v>906939</v>
      </c>
      <c r="J69" s="131">
        <f t="shared" si="43"/>
        <v>5450000</v>
      </c>
      <c r="K69" s="132">
        <f t="shared" si="43"/>
        <v>6987352</v>
      </c>
      <c r="L69" s="131">
        <f t="shared" si="43"/>
        <v>5473000</v>
      </c>
      <c r="M69" s="132">
        <f t="shared" si="43"/>
        <v>4004290</v>
      </c>
      <c r="N69" s="131">
        <f t="shared" si="43"/>
        <v>4408000</v>
      </c>
      <c r="O69" s="132">
        <f t="shared" si="43"/>
        <v>12337701</v>
      </c>
      <c r="P69" s="131">
        <f t="shared" si="36"/>
        <v>16180000</v>
      </c>
      <c r="Q69" s="132">
        <f t="shared" si="37"/>
        <v>24236282</v>
      </c>
      <c r="R69" s="72">
        <f t="shared" si="38"/>
        <v>-19.459163164626347</v>
      </c>
      <c r="S69" s="73">
        <f t="shared" si="39"/>
        <v>208.11207479977725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35.340628617609156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52.937295502697509</v>
      </c>
      <c r="V69" s="131">
        <f>SUM(V9:V16,V19:V25,V28:V31,V34,V37:V41,V44:V54,V57:V60,V63:V67)</f>
        <v>719000</v>
      </c>
      <c r="W69" s="132">
        <f>SUM(W9:W16,W19:W25,W28:W31,W34,W37:W41,W44:W54,W57:W60,W63:W67)</f>
        <v>719000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32439000</v>
      </c>
      <c r="C71" s="118"/>
      <c r="D71" s="118"/>
      <c r="E71" s="118">
        <f>$B71      +$C71      +$D71</f>
        <v>32439000</v>
      </c>
      <c r="F71" s="119">
        <v>32439000</v>
      </c>
      <c r="G71" s="120">
        <v>32439000</v>
      </c>
      <c r="H71" s="119">
        <v>11436000</v>
      </c>
      <c r="I71" s="120">
        <v>11428932</v>
      </c>
      <c r="J71" s="119">
        <v>17986000</v>
      </c>
      <c r="K71" s="120">
        <v>20369611</v>
      </c>
      <c r="L71" s="119">
        <v>308000</v>
      </c>
      <c r="M71" s="120">
        <v>4010749</v>
      </c>
      <c r="N71" s="119">
        <v>2710000</v>
      </c>
      <c r="O71" s="120">
        <v>11207266</v>
      </c>
      <c r="P71" s="119">
        <f>$H71      +$J71      +$L71      +$N71</f>
        <v>32440000</v>
      </c>
      <c r="Q71" s="120">
        <f>$I71      +$K71      +$M71      +$O71</f>
        <v>47016558</v>
      </c>
      <c r="R71" s="59">
        <f>IF(($L71      =0),0,((($N71      -$L71      )/$L71      )*100))</f>
        <v>779.87012987012986</v>
      </c>
      <c r="S71" s="60">
        <f>IF(($M71      =0),0,((($O71      -$M71      )/$M71      )*100))</f>
        <v>179.43074971782079</v>
      </c>
      <c r="T71" s="59">
        <f>IF(($E71      =0),0,(($P71      /$E71      )*100))</f>
        <v>100.00308270908474</v>
      </c>
      <c r="U71" s="61">
        <f>IF(($E71      =0),0,(($Q71      /$E71      )*100))</f>
        <v>144.93837047997781</v>
      </c>
      <c r="V71" s="119">
        <v>14578000</v>
      </c>
      <c r="W71" s="120">
        <v>14578000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32439000</v>
      </c>
      <c r="C73" s="127">
        <f>SUM(C71:C72)</f>
        <v>0</v>
      </c>
      <c r="D73" s="127"/>
      <c r="E73" s="127">
        <f>$B73      +$C73      +$D73</f>
        <v>32439000</v>
      </c>
      <c r="F73" s="128">
        <f t="shared" ref="F73:O73" si="44">SUM(F71:F72)</f>
        <v>32439000</v>
      </c>
      <c r="G73" s="129">
        <f t="shared" si="44"/>
        <v>32439000</v>
      </c>
      <c r="H73" s="128">
        <f t="shared" si="44"/>
        <v>11436000</v>
      </c>
      <c r="I73" s="129">
        <f t="shared" si="44"/>
        <v>11428932</v>
      </c>
      <c r="J73" s="128">
        <f t="shared" si="44"/>
        <v>17986000</v>
      </c>
      <c r="K73" s="129">
        <f t="shared" si="44"/>
        <v>20369611</v>
      </c>
      <c r="L73" s="128">
        <f t="shared" si="44"/>
        <v>308000</v>
      </c>
      <c r="M73" s="129">
        <f t="shared" si="44"/>
        <v>4010749</v>
      </c>
      <c r="N73" s="128">
        <f t="shared" si="44"/>
        <v>2710000</v>
      </c>
      <c r="O73" s="129">
        <f t="shared" si="44"/>
        <v>11207266</v>
      </c>
      <c r="P73" s="128">
        <f>$H73      +$J73      +$L73      +$N73</f>
        <v>32440000</v>
      </c>
      <c r="Q73" s="129">
        <f>$I73      +$K73      +$M73      +$O73</f>
        <v>47016558</v>
      </c>
      <c r="R73" s="68">
        <f>IF(($L73      =0),0,((($N73      -$L73      )/$L73      )*100))</f>
        <v>779.87012987012986</v>
      </c>
      <c r="S73" s="69">
        <f>IF(($M73      =0),0,((($O73      -$M73      )/$M73      )*100))</f>
        <v>179.43074971782079</v>
      </c>
      <c r="T73" s="68">
        <f>IF(($E71      =0),0,(($P71      /$E71      )*100))</f>
        <v>100.00308270908474</v>
      </c>
      <c r="U73" s="70">
        <f>IF($E71   =0,0,($Q71   /$E71 )*100)</f>
        <v>144.93837047997781</v>
      </c>
      <c r="V73" s="128">
        <f>SUM(V71:V72)</f>
        <v>14578000</v>
      </c>
      <c r="W73" s="129">
        <f>SUM(W71:W72)</f>
        <v>14578000</v>
      </c>
    </row>
    <row r="74" spans="1:23" ht="12.95" customHeight="1" x14ac:dyDescent="0.2">
      <c r="A74" s="71" t="s">
        <v>89</v>
      </c>
      <c r="B74" s="130">
        <f>SUM(B71:B72)</f>
        <v>32439000</v>
      </c>
      <c r="C74" s="130">
        <f>SUM(C71:C72)</f>
        <v>0</v>
      </c>
      <c r="D74" s="130"/>
      <c r="E74" s="130">
        <f>$B74      +$C74      +$D74</f>
        <v>32439000</v>
      </c>
      <c r="F74" s="131">
        <f t="shared" ref="F74:O74" si="45">SUM(F71:F72)</f>
        <v>32439000</v>
      </c>
      <c r="G74" s="132">
        <f t="shared" si="45"/>
        <v>32439000</v>
      </c>
      <c r="H74" s="131">
        <f t="shared" si="45"/>
        <v>11436000</v>
      </c>
      <c r="I74" s="132">
        <f t="shared" si="45"/>
        <v>11428932</v>
      </c>
      <c r="J74" s="131">
        <f t="shared" si="45"/>
        <v>17986000</v>
      </c>
      <c r="K74" s="132">
        <f t="shared" si="45"/>
        <v>20369611</v>
      </c>
      <c r="L74" s="131">
        <f t="shared" si="45"/>
        <v>308000</v>
      </c>
      <c r="M74" s="132">
        <f t="shared" si="45"/>
        <v>4010749</v>
      </c>
      <c r="N74" s="131">
        <f t="shared" si="45"/>
        <v>2710000</v>
      </c>
      <c r="O74" s="132">
        <f t="shared" si="45"/>
        <v>11207266</v>
      </c>
      <c r="P74" s="131">
        <f>$H74      +$J74      +$L74      +$N74</f>
        <v>32440000</v>
      </c>
      <c r="Q74" s="132">
        <f>$I74      +$K74      +$M74      +$O74</f>
        <v>47016558</v>
      </c>
      <c r="R74" s="72">
        <f>IF(($L74      =0),0,((($N74      -$L74      )/$L74      )*100))</f>
        <v>779.87012987012986</v>
      </c>
      <c r="S74" s="73">
        <f>IF(($M74      =0),0,((($O74      -$M74      )/$M74      )*100))</f>
        <v>179.43074971782079</v>
      </c>
      <c r="T74" s="72">
        <f>IF(($E71      =0),0,(($P71      /$E71      )*100))</f>
        <v>100.00308270908474</v>
      </c>
      <c r="U74" s="76">
        <f>IF($E71   =0,0,($Q71   /$E71 )*100)</f>
        <v>144.93837047997781</v>
      </c>
      <c r="V74" s="131">
        <f>SUM(V71:V72)</f>
        <v>14578000</v>
      </c>
      <c r="W74" s="132">
        <f>SUM(W71:W72)</f>
        <v>14578000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52502000</v>
      </c>
      <c r="C75" s="130">
        <f>SUM(C9:C16,C19:C25,C28:C31,C34,C37:C41,C44:C54,C57:C60,C63:C67,C71:C72)</f>
        <v>27154000</v>
      </c>
      <c r="D75" s="130"/>
      <c r="E75" s="130">
        <f>$B75      +$C75      +$D75</f>
        <v>79656000</v>
      </c>
      <c r="F75" s="131">
        <f t="shared" ref="F75:O75" si="46">SUM(F9:F16,F19:F25,F28:F31,F34,F37:F41,F44:F54,F57:F60,F63:F67,F71:F72)</f>
        <v>79502000</v>
      </c>
      <c r="G75" s="132">
        <f t="shared" si="46"/>
        <v>78222000</v>
      </c>
      <c r="H75" s="131">
        <f t="shared" si="46"/>
        <v>12285000</v>
      </c>
      <c r="I75" s="132">
        <f t="shared" si="46"/>
        <v>12335871</v>
      </c>
      <c r="J75" s="131">
        <f t="shared" si="46"/>
        <v>23436000</v>
      </c>
      <c r="K75" s="132">
        <f t="shared" si="46"/>
        <v>27356963</v>
      </c>
      <c r="L75" s="131">
        <f t="shared" si="46"/>
        <v>5781000</v>
      </c>
      <c r="M75" s="132">
        <f t="shared" si="46"/>
        <v>8015039</v>
      </c>
      <c r="N75" s="131">
        <f t="shared" si="46"/>
        <v>7118000</v>
      </c>
      <c r="O75" s="132">
        <f t="shared" si="46"/>
        <v>23544967</v>
      </c>
      <c r="P75" s="131">
        <f>$H75      +$J75      +$L75      +$N75</f>
        <v>48620000</v>
      </c>
      <c r="Q75" s="132">
        <f>$I75      +$K75      +$M75      +$O75</f>
        <v>71252840</v>
      </c>
      <c r="R75" s="72">
        <f>IF(($L75      =0),0,((($N75      -$L75      )/$L75      )*100))</f>
        <v>23.127486594014876</v>
      </c>
      <c r="S75" s="73">
        <f>IF(($M75      =0),0,((($O75      -$M75      )/$M75      )*100))</f>
        <v>193.75985569128235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62.156426580757326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91.090537189026108</v>
      </c>
      <c r="V75" s="131">
        <f>SUM(V9:V16,V19:V25,V28:V31,V34,V37:V41,V44:V54,V57:V60,V63:V67,V71:V72)</f>
        <v>15297000</v>
      </c>
      <c r="W75" s="132">
        <f>SUM(W9:W16,W19:W25,W28:W31,W34,W37:W41,W44:W54,W57:W60,W63:W67,W71:W72)</f>
        <v>15297000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141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142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143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144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145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146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147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148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149</v>
      </c>
    </row>
    <row r="118" spans="1:23" x14ac:dyDescent="0.2">
      <c r="A118" s="35" t="s">
        <v>150</v>
      </c>
    </row>
    <row r="119" spans="1:23" x14ac:dyDescent="0.2">
      <c r="A119" s="35" t="s">
        <v>151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152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153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154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kJpcQYa0B0MR3BABL1ymQu2lXYSWAZHGweImHIpGmfYTp3mTlmn+2AbWLoto8myo+2Qu1OmoOJqnwrhPbgnf4w==" saltValue="i0ymL2SYsb7Mea9Jvc6fv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67000</v>
      </c>
      <c r="I10" s="120">
        <v>433391</v>
      </c>
      <c r="J10" s="119">
        <v>1202000</v>
      </c>
      <c r="K10" s="120">
        <v>435898</v>
      </c>
      <c r="L10" s="119">
        <v>67000</v>
      </c>
      <c r="M10" s="120">
        <v>572825</v>
      </c>
      <c r="N10" s="119">
        <v>1103000</v>
      </c>
      <c r="O10" s="120">
        <v>2304451</v>
      </c>
      <c r="P10" s="119">
        <f t="shared" ref="P10:P17" si="1">$H10      +$J10      +$L10      +$N10</f>
        <v>2439000</v>
      </c>
      <c r="Q10" s="120">
        <f t="shared" ref="Q10:Q17" si="2">$I10      +$K10      +$M10      +$O10</f>
        <v>3746565</v>
      </c>
      <c r="R10" s="59">
        <f t="shared" ref="R10:R17" si="3">IF(($L10      =0),0,((($N10      -$L10      )/$L10      )*100))</f>
        <v>1546.2686567164178</v>
      </c>
      <c r="S10" s="60">
        <f t="shared" ref="S10:S17" si="4">IF(($M10      =0),0,((($O10      -$M10      )/$M10      )*100))</f>
        <v>302.29581460306377</v>
      </c>
      <c r="T10" s="59">
        <f t="shared" ref="T10:T17" si="5">IF(($E10      =0),0,(($P10      /$E10      )*100))</f>
        <v>81.3</v>
      </c>
      <c r="U10" s="61">
        <f t="shared" ref="U10:U17" si="6">IF(($E10      =0),0,(($Q10      /$E10      )*100))</f>
        <v>124.88550000000001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67000</v>
      </c>
      <c r="I17" s="123">
        <f t="shared" si="7"/>
        <v>433391</v>
      </c>
      <c r="J17" s="122">
        <f t="shared" si="7"/>
        <v>1202000</v>
      </c>
      <c r="K17" s="123">
        <f t="shared" si="7"/>
        <v>435898</v>
      </c>
      <c r="L17" s="122">
        <f t="shared" si="7"/>
        <v>67000</v>
      </c>
      <c r="M17" s="123">
        <f t="shared" si="7"/>
        <v>572825</v>
      </c>
      <c r="N17" s="122">
        <f t="shared" si="7"/>
        <v>1103000</v>
      </c>
      <c r="O17" s="123">
        <f t="shared" si="7"/>
        <v>2304451</v>
      </c>
      <c r="P17" s="122">
        <f t="shared" si="1"/>
        <v>2439000</v>
      </c>
      <c r="Q17" s="123">
        <f t="shared" si="2"/>
        <v>3746565</v>
      </c>
      <c r="R17" s="63">
        <f t="shared" si="3"/>
        <v>1546.2686567164178</v>
      </c>
      <c r="S17" s="64">
        <f t="shared" si="4"/>
        <v>302.29581460306377</v>
      </c>
      <c r="T17" s="63">
        <f>IF((SUM($E9:$E14))=0,0,(P17/(SUM($E9:$E14))*100))</f>
        <v>81.3</v>
      </c>
      <c r="U17" s="65">
        <f>IF((SUM($E9:$E14))=0,0,(Q17/(SUM($E9:$E14))*100))</f>
        <v>124.88550000000001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>
        <v>8000000</v>
      </c>
      <c r="D22" s="118"/>
      <c r="E22" s="118">
        <f t="shared" si="8"/>
        <v>8000000</v>
      </c>
      <c r="F22" s="119">
        <v>8000000</v>
      </c>
      <c r="G22" s="120">
        <v>8000000</v>
      </c>
      <c r="H22" s="119"/>
      <c r="I22" s="120"/>
      <c r="J22" s="119"/>
      <c r="K22" s="120"/>
      <c r="L22" s="119"/>
      <c r="M22" s="120"/>
      <c r="N22" s="119"/>
      <c r="O22" s="120">
        <v>-8000000</v>
      </c>
      <c r="P22" s="119">
        <f t="shared" si="9"/>
        <v>0</v>
      </c>
      <c r="Q22" s="120">
        <f t="shared" si="10"/>
        <v>-8000000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-100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8000000</v>
      </c>
      <c r="D26" s="121"/>
      <c r="E26" s="121">
        <f t="shared" si="8"/>
        <v>8000000</v>
      </c>
      <c r="F26" s="122">
        <f t="shared" ref="F26:O26" si="15">SUM(F19:F25)</f>
        <v>8000000</v>
      </c>
      <c r="G26" s="123">
        <f t="shared" si="15"/>
        <v>8000000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-8000000</v>
      </c>
      <c r="P26" s="122">
        <f t="shared" si="9"/>
        <v>0</v>
      </c>
      <c r="Q26" s="123">
        <f t="shared" si="10"/>
        <v>-8000000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-100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2587000</v>
      </c>
      <c r="C31" s="118"/>
      <c r="D31" s="118"/>
      <c r="E31" s="118">
        <f>$B31      +$C31      +$D31</f>
        <v>2587000</v>
      </c>
      <c r="F31" s="119">
        <v>2587000</v>
      </c>
      <c r="G31" s="120">
        <v>2587000</v>
      </c>
      <c r="H31" s="119">
        <v>845000</v>
      </c>
      <c r="I31" s="120">
        <v>785624</v>
      </c>
      <c r="J31" s="119">
        <v>850000</v>
      </c>
      <c r="K31" s="120">
        <v>885382</v>
      </c>
      <c r="L31" s="119">
        <v>476000</v>
      </c>
      <c r="M31" s="120">
        <v>500392</v>
      </c>
      <c r="N31" s="119">
        <v>415000</v>
      </c>
      <c r="O31" s="120">
        <v>31808</v>
      </c>
      <c r="P31" s="119">
        <f>$H31      +$J31      +$L31      +$N31</f>
        <v>2586000</v>
      </c>
      <c r="Q31" s="120">
        <f>$I31      +$K31      +$M31      +$O31</f>
        <v>2203206</v>
      </c>
      <c r="R31" s="59">
        <f>IF(($L31      =0),0,((($N31      -$L31      )/$L31      )*100))</f>
        <v>-12.815126050420167</v>
      </c>
      <c r="S31" s="60">
        <f>IF(($M31      =0),0,((($O31      -$M31      )/$M31      )*100))</f>
        <v>-93.643383587267579</v>
      </c>
      <c r="T31" s="59">
        <f>IF(($E31      =0),0,(($P31      /$E31      )*100))</f>
        <v>99.961345187475843</v>
      </c>
      <c r="U31" s="61">
        <f>IF(($E31      =0),0,(($Q31      /$E31      )*100))</f>
        <v>85.164514882102822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2587000</v>
      </c>
      <c r="C32" s="121">
        <f>SUM(C28:C31)</f>
        <v>0</v>
      </c>
      <c r="D32" s="121"/>
      <c r="E32" s="121">
        <f>$B32      +$C32      +$D32</f>
        <v>2587000</v>
      </c>
      <c r="F32" s="122">
        <f t="shared" ref="F32:O32" si="16">SUM(F28:F31)</f>
        <v>2587000</v>
      </c>
      <c r="G32" s="123">
        <f t="shared" si="16"/>
        <v>2587000</v>
      </c>
      <c r="H32" s="122">
        <f t="shared" si="16"/>
        <v>845000</v>
      </c>
      <c r="I32" s="123">
        <f t="shared" si="16"/>
        <v>785624</v>
      </c>
      <c r="J32" s="122">
        <f t="shared" si="16"/>
        <v>850000</v>
      </c>
      <c r="K32" s="123">
        <f t="shared" si="16"/>
        <v>885382</v>
      </c>
      <c r="L32" s="122">
        <f t="shared" si="16"/>
        <v>476000</v>
      </c>
      <c r="M32" s="123">
        <f t="shared" si="16"/>
        <v>500392</v>
      </c>
      <c r="N32" s="122">
        <f t="shared" si="16"/>
        <v>415000</v>
      </c>
      <c r="O32" s="123">
        <f t="shared" si="16"/>
        <v>31808</v>
      </c>
      <c r="P32" s="122">
        <f>$H32      +$J32      +$L32      +$N32</f>
        <v>2586000</v>
      </c>
      <c r="Q32" s="123">
        <f>$I32      +$K32      +$M32      +$O32</f>
        <v>2203206</v>
      </c>
      <c r="R32" s="63">
        <f>IF(($L32      =0),0,((($N32      -$L32      )/$L32      )*100))</f>
        <v>-12.815126050420167</v>
      </c>
      <c r="S32" s="64">
        <f>IF(($M32      =0),0,((($O32      -$M32      )/$M32      )*100))</f>
        <v>-93.643383587267579</v>
      </c>
      <c r="T32" s="63">
        <f>IF($E32   =0,0,($P32   /$E32   )*100)</f>
        <v>99.961345187475843</v>
      </c>
      <c r="U32" s="65">
        <f>IF($E32   =0,0,($Q32   /$E32   )*100)</f>
        <v>85.164514882102822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7838000</v>
      </c>
      <c r="C34" s="118"/>
      <c r="D34" s="118"/>
      <c r="E34" s="118">
        <f>$B34      +$C34      +$D34</f>
        <v>7838000</v>
      </c>
      <c r="F34" s="119">
        <v>7838000</v>
      </c>
      <c r="G34" s="120">
        <v>7838000</v>
      </c>
      <c r="H34" s="119">
        <v>1959000</v>
      </c>
      <c r="I34" s="120">
        <v>5395693</v>
      </c>
      <c r="J34" s="119">
        <v>1306000</v>
      </c>
      <c r="K34" s="120">
        <v>4608667</v>
      </c>
      <c r="L34" s="119">
        <v>1959000</v>
      </c>
      <c r="M34" s="120">
        <v>4487256</v>
      </c>
      <c r="N34" s="119">
        <v>1306000</v>
      </c>
      <c r="O34" s="120">
        <v>4486824</v>
      </c>
      <c r="P34" s="119">
        <f>$H34      +$J34      +$L34      +$N34</f>
        <v>6530000</v>
      </c>
      <c r="Q34" s="120">
        <f>$I34      +$K34      +$M34      +$O34</f>
        <v>18978440</v>
      </c>
      <c r="R34" s="59">
        <f>IF(($L34      =0),0,((($N34      -$L34      )/$L34      )*100))</f>
        <v>-33.333333333333329</v>
      </c>
      <c r="S34" s="60">
        <f>IF(($M34      =0),0,((($O34      -$M34      )/$M34      )*100))</f>
        <v>-9.6272644128170982E-3</v>
      </c>
      <c r="T34" s="59">
        <f>IF(($E34      =0),0,(($P34      /$E34      )*100))</f>
        <v>83.312069405460576</v>
      </c>
      <c r="U34" s="61">
        <f>IF(($E34      =0),0,(($Q34      /$E34      )*100))</f>
        <v>242.13370757846388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7838000</v>
      </c>
      <c r="C35" s="121">
        <f>C34</f>
        <v>0</v>
      </c>
      <c r="D35" s="121"/>
      <c r="E35" s="121">
        <f>$B35      +$C35      +$D35</f>
        <v>7838000</v>
      </c>
      <c r="F35" s="122">
        <f t="shared" ref="F35:O35" si="17">F34</f>
        <v>7838000</v>
      </c>
      <c r="G35" s="123">
        <f t="shared" si="17"/>
        <v>7838000</v>
      </c>
      <c r="H35" s="122">
        <f t="shared" si="17"/>
        <v>1959000</v>
      </c>
      <c r="I35" s="123">
        <f t="shared" si="17"/>
        <v>5395693</v>
      </c>
      <c r="J35" s="122">
        <f t="shared" si="17"/>
        <v>1306000</v>
      </c>
      <c r="K35" s="123">
        <f t="shared" si="17"/>
        <v>4608667</v>
      </c>
      <c r="L35" s="122">
        <f t="shared" si="17"/>
        <v>1959000</v>
      </c>
      <c r="M35" s="123">
        <f t="shared" si="17"/>
        <v>4487256</v>
      </c>
      <c r="N35" s="122">
        <f t="shared" si="17"/>
        <v>1306000</v>
      </c>
      <c r="O35" s="123">
        <f t="shared" si="17"/>
        <v>4486824</v>
      </c>
      <c r="P35" s="122">
        <f>$H35      +$J35      +$L35      +$N35</f>
        <v>6530000</v>
      </c>
      <c r="Q35" s="123">
        <f>$I35      +$K35      +$M35      +$O35</f>
        <v>18978440</v>
      </c>
      <c r="R35" s="63">
        <f>IF(($L35      =0),0,((($N35      -$L35      )/$L35      )*100))</f>
        <v>-33.333333333333329</v>
      </c>
      <c r="S35" s="64">
        <f>IF(($M35      =0),0,((($O35      -$M35      )/$M35      )*100))</f>
        <v>-9.6272644128170982E-3</v>
      </c>
      <c r="T35" s="63">
        <f>IF($E35   =0,0,($P35   /$E35   )*100)</f>
        <v>83.312069405460576</v>
      </c>
      <c r="U35" s="65">
        <f>IF($E35   =0,0,($Q35   /$E35   )*100)</f>
        <v>242.13370757846388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365000000</v>
      </c>
      <c r="C46" s="118"/>
      <c r="D46" s="118"/>
      <c r="E46" s="118">
        <f t="shared" si="26"/>
        <v>365000000</v>
      </c>
      <c r="F46" s="119">
        <v>365000000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>
        <v>136000000</v>
      </c>
      <c r="C54" s="118"/>
      <c r="D54" s="118"/>
      <c r="E54" s="118">
        <f t="shared" si="26"/>
        <v>136000000</v>
      </c>
      <c r="F54" s="119">
        <v>136000000</v>
      </c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501000000</v>
      </c>
      <c r="C55" s="121">
        <f>SUM(C44:C54)</f>
        <v>0</v>
      </c>
      <c r="D55" s="121"/>
      <c r="E55" s="121">
        <f t="shared" si="26"/>
        <v>501000000</v>
      </c>
      <c r="F55" s="122">
        <f t="shared" ref="F55:O55" si="33">SUM(F44:F54)</f>
        <v>501000000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514425000</v>
      </c>
      <c r="C69" s="130">
        <f>SUM(C9:C16,C19:C25,C28:C31,C34,C37:C41,C44:C54,C57:C60,C63:C67)</f>
        <v>8000000</v>
      </c>
      <c r="D69" s="130"/>
      <c r="E69" s="130">
        <f t="shared" si="35"/>
        <v>522425000</v>
      </c>
      <c r="F69" s="131">
        <f t="shared" ref="F69:O69" si="43">SUM(F9:F16,F19:F25,F28:F31,F34,F37:F41,F44:F54,F57:F60,F63:F67)</f>
        <v>522425000</v>
      </c>
      <c r="G69" s="132">
        <f t="shared" si="43"/>
        <v>21425000</v>
      </c>
      <c r="H69" s="131">
        <f t="shared" si="43"/>
        <v>2871000</v>
      </c>
      <c r="I69" s="132">
        <f t="shared" si="43"/>
        <v>6614708</v>
      </c>
      <c r="J69" s="131">
        <f t="shared" si="43"/>
        <v>3358000</v>
      </c>
      <c r="K69" s="132">
        <f t="shared" si="43"/>
        <v>5929947</v>
      </c>
      <c r="L69" s="131">
        <f t="shared" si="43"/>
        <v>2502000</v>
      </c>
      <c r="M69" s="132">
        <f t="shared" si="43"/>
        <v>5560473</v>
      </c>
      <c r="N69" s="131">
        <f t="shared" si="43"/>
        <v>2824000</v>
      </c>
      <c r="O69" s="132">
        <f t="shared" si="43"/>
        <v>-1176917</v>
      </c>
      <c r="P69" s="131">
        <f t="shared" si="36"/>
        <v>11555000</v>
      </c>
      <c r="Q69" s="132">
        <f t="shared" si="37"/>
        <v>16928211</v>
      </c>
      <c r="R69" s="72">
        <f t="shared" si="38"/>
        <v>12.86970423661071</v>
      </c>
      <c r="S69" s="73">
        <f t="shared" si="39"/>
        <v>-121.16577132916571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53.932322053675605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79.011486581096847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543922000</v>
      </c>
      <c r="C71" s="118"/>
      <c r="D71" s="118"/>
      <c r="E71" s="118">
        <f>$B71      +$C71      +$D71</f>
        <v>543922000</v>
      </c>
      <c r="F71" s="119">
        <v>543922000</v>
      </c>
      <c r="G71" s="120">
        <v>452263000</v>
      </c>
      <c r="H71" s="119">
        <v>59075000</v>
      </c>
      <c r="I71" s="120">
        <v>43325167</v>
      </c>
      <c r="J71" s="119">
        <v>203317000</v>
      </c>
      <c r="K71" s="120">
        <v>80147265</v>
      </c>
      <c r="L71" s="119">
        <v>30230000</v>
      </c>
      <c r="M71" s="120">
        <v>147681479</v>
      </c>
      <c r="N71" s="119">
        <v>159642000</v>
      </c>
      <c r="O71" s="120">
        <v>137492532</v>
      </c>
      <c r="P71" s="119">
        <f>$H71      +$J71      +$L71      +$N71</f>
        <v>452264000</v>
      </c>
      <c r="Q71" s="120">
        <f>$I71      +$K71      +$M71      +$O71</f>
        <v>408646443</v>
      </c>
      <c r="R71" s="59">
        <f>IF(($L71      =0),0,((($N71      -$L71      )/$L71      )*100))</f>
        <v>428.09130003307973</v>
      </c>
      <c r="S71" s="60">
        <f>IF(($M71      =0),0,((($O71      -$M71      )/$M71      )*100))</f>
        <v>-6.8992720475124711</v>
      </c>
      <c r="T71" s="59">
        <f>IF(($E71      =0),0,(($P71      /$E71      )*100))</f>
        <v>83.148686760234</v>
      </c>
      <c r="U71" s="61">
        <f>IF(($E71      =0),0,(($Q71      /$E71      )*100))</f>
        <v>75.129603693176591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543922000</v>
      </c>
      <c r="C73" s="127">
        <f>SUM(C71:C72)</f>
        <v>0</v>
      </c>
      <c r="D73" s="127"/>
      <c r="E73" s="127">
        <f>$B73      +$C73      +$D73</f>
        <v>543922000</v>
      </c>
      <c r="F73" s="128">
        <f t="shared" ref="F73:O73" si="44">SUM(F71:F72)</f>
        <v>543922000</v>
      </c>
      <c r="G73" s="129">
        <f t="shared" si="44"/>
        <v>452263000</v>
      </c>
      <c r="H73" s="128">
        <f t="shared" si="44"/>
        <v>59075000</v>
      </c>
      <c r="I73" s="129">
        <f t="shared" si="44"/>
        <v>43325167</v>
      </c>
      <c r="J73" s="128">
        <f t="shared" si="44"/>
        <v>203317000</v>
      </c>
      <c r="K73" s="129">
        <f t="shared" si="44"/>
        <v>80147265</v>
      </c>
      <c r="L73" s="128">
        <f t="shared" si="44"/>
        <v>30230000</v>
      </c>
      <c r="M73" s="129">
        <f t="shared" si="44"/>
        <v>147681479</v>
      </c>
      <c r="N73" s="128">
        <f t="shared" si="44"/>
        <v>159642000</v>
      </c>
      <c r="O73" s="129">
        <f t="shared" si="44"/>
        <v>137492532</v>
      </c>
      <c r="P73" s="128">
        <f>$H73      +$J73      +$L73      +$N73</f>
        <v>452264000</v>
      </c>
      <c r="Q73" s="129">
        <f>$I73      +$K73      +$M73      +$O73</f>
        <v>408646443</v>
      </c>
      <c r="R73" s="68">
        <f>IF(($L73      =0),0,((($N73      -$L73      )/$L73      )*100))</f>
        <v>428.09130003307973</v>
      </c>
      <c r="S73" s="69">
        <f>IF(($M73      =0),0,((($O73      -$M73      )/$M73      )*100))</f>
        <v>-6.8992720475124711</v>
      </c>
      <c r="T73" s="68">
        <f>IF(($E71      =0),0,(($P71      /$E71      )*100))</f>
        <v>83.148686760234</v>
      </c>
      <c r="U73" s="70">
        <f>IF($E71   =0,0,($Q71   /$E71 )*100)</f>
        <v>75.129603693176591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543922000</v>
      </c>
      <c r="C74" s="130">
        <f>SUM(C71:C72)</f>
        <v>0</v>
      </c>
      <c r="D74" s="130"/>
      <c r="E74" s="130">
        <f>$B74      +$C74      +$D74</f>
        <v>543922000</v>
      </c>
      <c r="F74" s="131">
        <f t="shared" ref="F74:O74" si="45">SUM(F71:F72)</f>
        <v>543922000</v>
      </c>
      <c r="G74" s="132">
        <f t="shared" si="45"/>
        <v>452263000</v>
      </c>
      <c r="H74" s="131">
        <f t="shared" si="45"/>
        <v>59075000</v>
      </c>
      <c r="I74" s="132">
        <f t="shared" si="45"/>
        <v>43325167</v>
      </c>
      <c r="J74" s="131">
        <f t="shared" si="45"/>
        <v>203317000</v>
      </c>
      <c r="K74" s="132">
        <f t="shared" si="45"/>
        <v>80147265</v>
      </c>
      <c r="L74" s="131">
        <f t="shared" si="45"/>
        <v>30230000</v>
      </c>
      <c r="M74" s="132">
        <f t="shared" si="45"/>
        <v>147681479</v>
      </c>
      <c r="N74" s="131">
        <f t="shared" si="45"/>
        <v>159642000</v>
      </c>
      <c r="O74" s="132">
        <f t="shared" si="45"/>
        <v>137492532</v>
      </c>
      <c r="P74" s="131">
        <f>$H74      +$J74      +$L74      +$N74</f>
        <v>452264000</v>
      </c>
      <c r="Q74" s="132">
        <f>$I74      +$K74      +$M74      +$O74</f>
        <v>408646443</v>
      </c>
      <c r="R74" s="72">
        <f>IF(($L74      =0),0,((($N74      -$L74      )/$L74      )*100))</f>
        <v>428.09130003307973</v>
      </c>
      <c r="S74" s="73">
        <f>IF(($M74      =0),0,((($O74      -$M74      )/$M74      )*100))</f>
        <v>-6.8992720475124711</v>
      </c>
      <c r="T74" s="72">
        <f>IF(($E71      =0),0,(($P71      /$E71      )*100))</f>
        <v>83.148686760234</v>
      </c>
      <c r="U74" s="76">
        <f>IF($E71   =0,0,($Q71   /$E71 )*100)</f>
        <v>75.129603693176591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1058347000</v>
      </c>
      <c r="C75" s="130">
        <f>SUM(C9:C16,C19:C25,C28:C31,C34,C37:C41,C44:C54,C57:C60,C63:C67,C71:C72)</f>
        <v>8000000</v>
      </c>
      <c r="D75" s="130"/>
      <c r="E75" s="130">
        <f>$B75      +$C75      +$D75</f>
        <v>1066347000</v>
      </c>
      <c r="F75" s="131">
        <f t="shared" ref="F75:O75" si="46">SUM(F9:F16,F19:F25,F28:F31,F34,F37:F41,F44:F54,F57:F60,F63:F67,F71:F72)</f>
        <v>1066347000</v>
      </c>
      <c r="G75" s="132">
        <f t="shared" si="46"/>
        <v>473688000</v>
      </c>
      <c r="H75" s="131">
        <f t="shared" si="46"/>
        <v>61946000</v>
      </c>
      <c r="I75" s="132">
        <f t="shared" si="46"/>
        <v>49939875</v>
      </c>
      <c r="J75" s="131">
        <f t="shared" si="46"/>
        <v>206675000</v>
      </c>
      <c r="K75" s="132">
        <f t="shared" si="46"/>
        <v>86077212</v>
      </c>
      <c r="L75" s="131">
        <f t="shared" si="46"/>
        <v>32732000</v>
      </c>
      <c r="M75" s="132">
        <f t="shared" si="46"/>
        <v>153241952</v>
      </c>
      <c r="N75" s="131">
        <f t="shared" si="46"/>
        <v>162466000</v>
      </c>
      <c r="O75" s="132">
        <f t="shared" si="46"/>
        <v>136315615</v>
      </c>
      <c r="P75" s="131">
        <f>$H75      +$J75      +$L75      +$N75</f>
        <v>463819000</v>
      </c>
      <c r="Q75" s="132">
        <f>$I75      +$K75      +$M75      +$O75</f>
        <v>425574654</v>
      </c>
      <c r="R75" s="72">
        <f>IF(($L75      =0),0,((($N75      -$L75      )/$L75      )*100))</f>
        <v>396.3521935720396</v>
      </c>
      <c r="S75" s="73">
        <f>IF(($M75      =0),0,((($O75      -$M75      )/$M75      )*100))</f>
        <v>-11.045498167499197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82.041471874795477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75.276715716188463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141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142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143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144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145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146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147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148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149</v>
      </c>
    </row>
    <row r="118" spans="1:23" x14ac:dyDescent="0.2">
      <c r="A118" s="35" t="s">
        <v>150</v>
      </c>
    </row>
    <row r="119" spans="1:23" x14ac:dyDescent="0.2">
      <c r="A119" s="35" t="s">
        <v>151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152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153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154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ISw0VFvbljgVnihJNoNalD8wiFmDUjf+bNyDCE0NagpHFCdyjsoxda/bFn62R/eXj+6LdVLdSPU0+ThBBK0AOQ==" saltValue="99yZzQmCFYt9XCSonA92b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254000</v>
      </c>
      <c r="I10" s="120"/>
      <c r="J10" s="119">
        <v>2351000</v>
      </c>
      <c r="K10" s="120"/>
      <c r="L10" s="119">
        <v>179000</v>
      </c>
      <c r="M10" s="120"/>
      <c r="N10" s="119">
        <v>216000</v>
      </c>
      <c r="O10" s="120"/>
      <c r="P10" s="119">
        <f t="shared" ref="P10:P17" si="1">$H10      +$J10      +$L10      +$N10</f>
        <v>3000000</v>
      </c>
      <c r="Q10" s="120">
        <f t="shared" ref="Q10:Q17" si="2">$I10      +$K10      +$M10      +$O10</f>
        <v>0</v>
      </c>
      <c r="R10" s="59">
        <f t="shared" ref="R10:R17" si="3">IF(($L10      =0),0,((($N10      -$L10      )/$L10      )*100))</f>
        <v>20.670391061452513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100</v>
      </c>
      <c r="U10" s="61">
        <f t="shared" ref="U10:U17" si="6">IF(($E10      =0),0,(($Q10      /$E10      )*100))</f>
        <v>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254000</v>
      </c>
      <c r="I17" s="123">
        <f t="shared" si="7"/>
        <v>0</v>
      </c>
      <c r="J17" s="122">
        <f t="shared" si="7"/>
        <v>2351000</v>
      </c>
      <c r="K17" s="123">
        <f t="shared" si="7"/>
        <v>0</v>
      </c>
      <c r="L17" s="122">
        <f t="shared" si="7"/>
        <v>179000</v>
      </c>
      <c r="M17" s="123">
        <f t="shared" si="7"/>
        <v>0</v>
      </c>
      <c r="N17" s="122">
        <f t="shared" si="7"/>
        <v>216000</v>
      </c>
      <c r="O17" s="123">
        <f t="shared" si="7"/>
        <v>0</v>
      </c>
      <c r="P17" s="122">
        <f t="shared" si="1"/>
        <v>3000000</v>
      </c>
      <c r="Q17" s="123">
        <f t="shared" si="2"/>
        <v>0</v>
      </c>
      <c r="R17" s="63">
        <f t="shared" si="3"/>
        <v>20.670391061452513</v>
      </c>
      <c r="S17" s="64">
        <f t="shared" si="4"/>
        <v>0</v>
      </c>
      <c r="T17" s="63">
        <f>IF((SUM($E9:$E14))=0,0,(P17/(SUM($E9:$E14))*100))</f>
        <v>100</v>
      </c>
      <c r="U17" s="65">
        <f>IF((SUM($E9:$E14))=0,0,(Q17/(SUM($E9:$E14))*100))</f>
        <v>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>
        <v>5000000</v>
      </c>
      <c r="D22" s="118"/>
      <c r="E22" s="118">
        <f t="shared" si="8"/>
        <v>5000000</v>
      </c>
      <c r="F22" s="119">
        <v>5000000</v>
      </c>
      <c r="G22" s="120">
        <v>5000000</v>
      </c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15000000</v>
      </c>
      <c r="D23" s="118"/>
      <c r="E23" s="118">
        <f t="shared" si="8"/>
        <v>15000000</v>
      </c>
      <c r="F23" s="119">
        <v>15000000</v>
      </c>
      <c r="G23" s="120">
        <v>15000000</v>
      </c>
      <c r="H23" s="119"/>
      <c r="I23" s="120"/>
      <c r="J23" s="119"/>
      <c r="K23" s="120"/>
      <c r="L23" s="119"/>
      <c r="M23" s="120">
        <v>-20000000</v>
      </c>
      <c r="N23" s="119"/>
      <c r="O23" s="120"/>
      <c r="P23" s="119">
        <f t="shared" si="9"/>
        <v>0</v>
      </c>
      <c r="Q23" s="120">
        <f t="shared" si="10"/>
        <v>-20000000</v>
      </c>
      <c r="R23" s="59">
        <f t="shared" si="11"/>
        <v>0</v>
      </c>
      <c r="S23" s="60">
        <f t="shared" si="12"/>
        <v>-100</v>
      </c>
      <c r="T23" s="59">
        <f t="shared" si="13"/>
        <v>0</v>
      </c>
      <c r="U23" s="61">
        <f t="shared" si="14"/>
        <v>-133.33333333333331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20000000</v>
      </c>
      <c r="D26" s="121"/>
      <c r="E26" s="121">
        <f t="shared" si="8"/>
        <v>20000000</v>
      </c>
      <c r="F26" s="122">
        <f t="shared" ref="F26:O26" si="15">SUM(F19:F25)</f>
        <v>20000000</v>
      </c>
      <c r="G26" s="123">
        <f t="shared" si="15"/>
        <v>20000000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-20000000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-20000000</v>
      </c>
      <c r="R26" s="63">
        <f t="shared" si="11"/>
        <v>0</v>
      </c>
      <c r="S26" s="64">
        <f t="shared" si="12"/>
        <v>-100</v>
      </c>
      <c r="T26" s="63">
        <f>IF(($E26-$E21-$E25)   =0,0,($P26   /($E26-$E21-$E25)   )*100)</f>
        <v>0</v>
      </c>
      <c r="U26" s="65">
        <f>IF(($E26-$E21-$E25)   =0,0,($Q26   /($E26-$E21-$E25)   )*100)</f>
        <v>-100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1986000</v>
      </c>
      <c r="C34" s="118"/>
      <c r="D34" s="118"/>
      <c r="E34" s="118">
        <f>$B34      +$C34      +$D34</f>
        <v>1986000</v>
      </c>
      <c r="F34" s="119">
        <v>1986000</v>
      </c>
      <c r="G34" s="120">
        <v>1986000</v>
      </c>
      <c r="H34" s="119">
        <v>497000</v>
      </c>
      <c r="I34" s="120"/>
      <c r="J34" s="119">
        <v>730000</v>
      </c>
      <c r="K34" s="120"/>
      <c r="L34" s="119"/>
      <c r="M34" s="120"/>
      <c r="N34" s="119"/>
      <c r="O34" s="120"/>
      <c r="P34" s="119">
        <f>$H34      +$J34      +$L34      +$N34</f>
        <v>1227000</v>
      </c>
      <c r="Q34" s="120">
        <f>$I34      +$K34      +$M34      +$O34</f>
        <v>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61.782477341389729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1986000</v>
      </c>
      <c r="C35" s="121">
        <f>C34</f>
        <v>0</v>
      </c>
      <c r="D35" s="121"/>
      <c r="E35" s="121">
        <f>$B35      +$C35      +$D35</f>
        <v>1986000</v>
      </c>
      <c r="F35" s="122">
        <f t="shared" ref="F35:O35" si="17">F34</f>
        <v>1986000</v>
      </c>
      <c r="G35" s="123">
        <f t="shared" si="17"/>
        <v>1986000</v>
      </c>
      <c r="H35" s="122">
        <f t="shared" si="17"/>
        <v>497000</v>
      </c>
      <c r="I35" s="123">
        <f t="shared" si="17"/>
        <v>0</v>
      </c>
      <c r="J35" s="122">
        <f t="shared" si="17"/>
        <v>730000</v>
      </c>
      <c r="K35" s="123">
        <f t="shared" si="17"/>
        <v>0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1227000</v>
      </c>
      <c r="Q35" s="123">
        <f>$I35      +$K35      +$M35      +$O35</f>
        <v>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61.782477341389729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1524000</v>
      </c>
      <c r="C38" s="118">
        <v>-498000</v>
      </c>
      <c r="D38" s="118"/>
      <c r="E38" s="118">
        <f t="shared" si="18"/>
        <v>1026000</v>
      </c>
      <c r="F38" s="119">
        <v>1524000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1524000</v>
      </c>
      <c r="C42" s="121">
        <f>SUM(C37:C41)</f>
        <v>-498000</v>
      </c>
      <c r="D42" s="121"/>
      <c r="E42" s="121">
        <f t="shared" si="18"/>
        <v>1026000</v>
      </c>
      <c r="F42" s="122">
        <f t="shared" ref="F42:O42" si="25">SUM(F37:F41)</f>
        <v>1524000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6510000</v>
      </c>
      <c r="C69" s="130">
        <f>SUM(C9:C16,C19:C25,C28:C31,C34,C37:C41,C44:C54,C57:C60,C63:C67)</f>
        <v>19502000</v>
      </c>
      <c r="D69" s="130"/>
      <c r="E69" s="130">
        <f t="shared" si="35"/>
        <v>26012000</v>
      </c>
      <c r="F69" s="131">
        <f t="shared" ref="F69:O69" si="43">SUM(F9:F16,F19:F25,F28:F31,F34,F37:F41,F44:F54,F57:F60,F63:F67)</f>
        <v>26510000</v>
      </c>
      <c r="G69" s="132">
        <f t="shared" si="43"/>
        <v>24986000</v>
      </c>
      <c r="H69" s="131">
        <f t="shared" si="43"/>
        <v>751000</v>
      </c>
      <c r="I69" s="132">
        <f t="shared" si="43"/>
        <v>0</v>
      </c>
      <c r="J69" s="131">
        <f t="shared" si="43"/>
        <v>3081000</v>
      </c>
      <c r="K69" s="132">
        <f t="shared" si="43"/>
        <v>0</v>
      </c>
      <c r="L69" s="131">
        <f t="shared" si="43"/>
        <v>179000</v>
      </c>
      <c r="M69" s="132">
        <f t="shared" si="43"/>
        <v>-20000000</v>
      </c>
      <c r="N69" s="131">
        <f t="shared" si="43"/>
        <v>216000</v>
      </c>
      <c r="O69" s="132">
        <f t="shared" si="43"/>
        <v>0</v>
      </c>
      <c r="P69" s="131">
        <f t="shared" si="36"/>
        <v>4227000</v>
      </c>
      <c r="Q69" s="132">
        <f t="shared" si="37"/>
        <v>-20000000</v>
      </c>
      <c r="R69" s="72">
        <f t="shared" si="38"/>
        <v>20.670391061452513</v>
      </c>
      <c r="S69" s="73">
        <f t="shared" si="39"/>
        <v>-100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16.917473785319778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-80.044825102057146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35242000</v>
      </c>
      <c r="C71" s="118"/>
      <c r="D71" s="118"/>
      <c r="E71" s="118">
        <f>$B71      +$C71      +$D71</f>
        <v>35242000</v>
      </c>
      <c r="F71" s="119">
        <v>35242000</v>
      </c>
      <c r="G71" s="120">
        <v>35242000</v>
      </c>
      <c r="H71" s="119">
        <v>18136000</v>
      </c>
      <c r="I71" s="120"/>
      <c r="J71" s="119">
        <v>6605000</v>
      </c>
      <c r="K71" s="120"/>
      <c r="L71" s="119">
        <v>6360000</v>
      </c>
      <c r="M71" s="120">
        <v>-10735697</v>
      </c>
      <c r="N71" s="119">
        <v>4071000</v>
      </c>
      <c r="O71" s="120">
        <v>4587895</v>
      </c>
      <c r="P71" s="119">
        <f>$H71      +$J71      +$L71      +$N71</f>
        <v>35172000</v>
      </c>
      <c r="Q71" s="120">
        <f>$I71      +$K71      +$M71      +$O71</f>
        <v>-6147802</v>
      </c>
      <c r="R71" s="59">
        <f>IF(($L71      =0),0,((($N71      -$L71      )/$L71      )*100))</f>
        <v>-35.990566037735846</v>
      </c>
      <c r="S71" s="60">
        <f>IF(($M71      =0),0,((($O71      -$M71      )/$M71      )*100))</f>
        <v>-142.73495237430788</v>
      </c>
      <c r="T71" s="59">
        <f>IF(($E71      =0),0,(($P71      /$E71      )*100))</f>
        <v>99.801373361330221</v>
      </c>
      <c r="U71" s="61">
        <f>IF(($E71      =0),0,(($Q71      /$E71      )*100))</f>
        <v>-17.44453209238976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35242000</v>
      </c>
      <c r="C73" s="127">
        <f>SUM(C71:C72)</f>
        <v>0</v>
      </c>
      <c r="D73" s="127"/>
      <c r="E73" s="127">
        <f>$B73      +$C73      +$D73</f>
        <v>35242000</v>
      </c>
      <c r="F73" s="128">
        <f t="shared" ref="F73:O73" si="44">SUM(F71:F72)</f>
        <v>35242000</v>
      </c>
      <c r="G73" s="129">
        <f t="shared" si="44"/>
        <v>35242000</v>
      </c>
      <c r="H73" s="128">
        <f t="shared" si="44"/>
        <v>18136000</v>
      </c>
      <c r="I73" s="129">
        <f t="shared" si="44"/>
        <v>0</v>
      </c>
      <c r="J73" s="128">
        <f t="shared" si="44"/>
        <v>6605000</v>
      </c>
      <c r="K73" s="129">
        <f t="shared" si="44"/>
        <v>0</v>
      </c>
      <c r="L73" s="128">
        <f t="shared" si="44"/>
        <v>6360000</v>
      </c>
      <c r="M73" s="129">
        <f t="shared" si="44"/>
        <v>-10735697</v>
      </c>
      <c r="N73" s="128">
        <f t="shared" si="44"/>
        <v>4071000</v>
      </c>
      <c r="O73" s="129">
        <f t="shared" si="44"/>
        <v>4587895</v>
      </c>
      <c r="P73" s="128">
        <f>$H73      +$J73      +$L73      +$N73</f>
        <v>35172000</v>
      </c>
      <c r="Q73" s="129">
        <f>$I73      +$K73      +$M73      +$O73</f>
        <v>-6147802</v>
      </c>
      <c r="R73" s="68">
        <f>IF(($L73      =0),0,((($N73      -$L73      )/$L73      )*100))</f>
        <v>-35.990566037735846</v>
      </c>
      <c r="S73" s="69">
        <f>IF(($M73      =0),0,((($O73      -$M73      )/$M73      )*100))</f>
        <v>-142.73495237430788</v>
      </c>
      <c r="T73" s="68">
        <f>IF(($E71      =0),0,(($P71      /$E71      )*100))</f>
        <v>99.801373361330221</v>
      </c>
      <c r="U73" s="70">
        <f>IF($E71   =0,0,($Q71   /$E71 )*100)</f>
        <v>-17.44453209238976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35242000</v>
      </c>
      <c r="C74" s="130">
        <f>SUM(C71:C72)</f>
        <v>0</v>
      </c>
      <c r="D74" s="130"/>
      <c r="E74" s="130">
        <f>$B74      +$C74      +$D74</f>
        <v>35242000</v>
      </c>
      <c r="F74" s="131">
        <f t="shared" ref="F74:O74" si="45">SUM(F71:F72)</f>
        <v>35242000</v>
      </c>
      <c r="G74" s="132">
        <f t="shared" si="45"/>
        <v>35242000</v>
      </c>
      <c r="H74" s="131">
        <f t="shared" si="45"/>
        <v>18136000</v>
      </c>
      <c r="I74" s="132">
        <f t="shared" si="45"/>
        <v>0</v>
      </c>
      <c r="J74" s="131">
        <f t="shared" si="45"/>
        <v>6605000</v>
      </c>
      <c r="K74" s="132">
        <f t="shared" si="45"/>
        <v>0</v>
      </c>
      <c r="L74" s="131">
        <f t="shared" si="45"/>
        <v>6360000</v>
      </c>
      <c r="M74" s="132">
        <f t="shared" si="45"/>
        <v>-10735697</v>
      </c>
      <c r="N74" s="131">
        <f t="shared" si="45"/>
        <v>4071000</v>
      </c>
      <c r="O74" s="132">
        <f t="shared" si="45"/>
        <v>4587895</v>
      </c>
      <c r="P74" s="131">
        <f>$H74      +$J74      +$L74      +$N74</f>
        <v>35172000</v>
      </c>
      <c r="Q74" s="132">
        <f>$I74      +$K74      +$M74      +$O74</f>
        <v>-6147802</v>
      </c>
      <c r="R74" s="72">
        <f>IF(($L74      =0),0,((($N74      -$L74      )/$L74      )*100))</f>
        <v>-35.990566037735846</v>
      </c>
      <c r="S74" s="73">
        <f>IF(($M74      =0),0,((($O74      -$M74      )/$M74      )*100))</f>
        <v>-142.73495237430788</v>
      </c>
      <c r="T74" s="72">
        <f>IF(($E71      =0),0,(($P71      /$E71      )*100))</f>
        <v>99.801373361330221</v>
      </c>
      <c r="U74" s="76">
        <f>IF($E71   =0,0,($Q71   /$E71 )*100)</f>
        <v>-17.44453209238976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41752000</v>
      </c>
      <c r="C75" s="130">
        <f>SUM(C9:C16,C19:C25,C28:C31,C34,C37:C41,C44:C54,C57:C60,C63:C67,C71:C72)</f>
        <v>19502000</v>
      </c>
      <c r="D75" s="130"/>
      <c r="E75" s="130">
        <f>$B75      +$C75      +$D75</f>
        <v>61254000</v>
      </c>
      <c r="F75" s="131">
        <f t="shared" ref="F75:O75" si="46">SUM(F9:F16,F19:F25,F28:F31,F34,F37:F41,F44:F54,F57:F60,F63:F67,F71:F72)</f>
        <v>61752000</v>
      </c>
      <c r="G75" s="132">
        <f t="shared" si="46"/>
        <v>60228000</v>
      </c>
      <c r="H75" s="131">
        <f t="shared" si="46"/>
        <v>18887000</v>
      </c>
      <c r="I75" s="132">
        <f t="shared" si="46"/>
        <v>0</v>
      </c>
      <c r="J75" s="131">
        <f t="shared" si="46"/>
        <v>9686000</v>
      </c>
      <c r="K75" s="132">
        <f t="shared" si="46"/>
        <v>0</v>
      </c>
      <c r="L75" s="131">
        <f t="shared" si="46"/>
        <v>6539000</v>
      </c>
      <c r="M75" s="132">
        <f t="shared" si="46"/>
        <v>-30735697</v>
      </c>
      <c r="N75" s="131">
        <f t="shared" si="46"/>
        <v>4287000</v>
      </c>
      <c r="O75" s="132">
        <f t="shared" si="46"/>
        <v>4587895</v>
      </c>
      <c r="P75" s="131">
        <f>$H75      +$J75      +$L75      +$N75</f>
        <v>39399000</v>
      </c>
      <c r="Q75" s="132">
        <f>$I75      +$K75      +$M75      +$O75</f>
        <v>-26147802</v>
      </c>
      <c r="R75" s="72">
        <f>IF(($L75      =0),0,((($N75      -$L75      )/$L75      )*100))</f>
        <v>-34.439516745679768</v>
      </c>
      <c r="S75" s="73">
        <f>IF(($M75      =0),0,((($O75      -$M75      )/$M75      )*100))</f>
        <v>-114.92692682388169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65.416417613070337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-43.4146941621837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141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142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143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144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145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146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147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148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149</v>
      </c>
    </row>
    <row r="118" spans="1:23" x14ac:dyDescent="0.2">
      <c r="A118" s="35" t="s">
        <v>150</v>
      </c>
    </row>
    <row r="119" spans="1:23" x14ac:dyDescent="0.2">
      <c r="A119" s="35" t="s">
        <v>151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152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153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154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YapycF6AIgkgGjx4L77zQC3l0ysjX/uVWVpjTTvzwch4ap90mW/GERsBcKYnHNyo/kYMienUa+9mRnMVe0PaKg==" saltValue="/S+bvE5nNGZf7fq4OFvRy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1900000</v>
      </c>
      <c r="C10" s="118"/>
      <c r="D10" s="118"/>
      <c r="E10" s="118">
        <f t="shared" ref="E10:E17" si="0">$B10      +$C10      +$D10</f>
        <v>1900000</v>
      </c>
      <c r="F10" s="119">
        <v>1900000</v>
      </c>
      <c r="G10" s="120">
        <v>1900000</v>
      </c>
      <c r="H10" s="119">
        <v>174000</v>
      </c>
      <c r="I10" s="120">
        <v>127500</v>
      </c>
      <c r="J10" s="119">
        <v>1277000</v>
      </c>
      <c r="K10" s="120">
        <v>1275500</v>
      </c>
      <c r="L10" s="119">
        <v>415000</v>
      </c>
      <c r="M10" s="120">
        <v>127500</v>
      </c>
      <c r="N10" s="119"/>
      <c r="O10" s="120">
        <v>369500</v>
      </c>
      <c r="P10" s="119">
        <f t="shared" ref="P10:P17" si="1">$H10      +$J10      +$L10      +$N10</f>
        <v>1866000</v>
      </c>
      <c r="Q10" s="120">
        <f t="shared" ref="Q10:Q17" si="2">$I10      +$K10      +$M10      +$O10</f>
        <v>1900000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189.80392156862743</v>
      </c>
      <c r="T10" s="59">
        <f t="shared" ref="T10:T17" si="5">IF(($E10      =0),0,(($P10      /$E10      )*100))</f>
        <v>98.210526315789465</v>
      </c>
      <c r="U10" s="61">
        <f t="shared" ref="U10:U17" si="6">IF(($E10      =0),0,(($Q10      /$E10      )*100))</f>
        <v>100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>
        <v>4800000</v>
      </c>
      <c r="C11" s="118"/>
      <c r="D11" s="118"/>
      <c r="E11" s="118">
        <f t="shared" si="0"/>
        <v>4800000</v>
      </c>
      <c r="F11" s="119">
        <v>4800000</v>
      </c>
      <c r="G11" s="120">
        <v>4800000</v>
      </c>
      <c r="H11" s="119">
        <v>1091000</v>
      </c>
      <c r="I11" s="120">
        <v>1092796</v>
      </c>
      <c r="J11" s="119">
        <v>901000</v>
      </c>
      <c r="K11" s="120">
        <v>901570</v>
      </c>
      <c r="L11" s="119">
        <v>736000</v>
      </c>
      <c r="M11" s="120">
        <v>738731</v>
      </c>
      <c r="N11" s="119">
        <v>2072000</v>
      </c>
      <c r="O11" s="120">
        <v>2066903</v>
      </c>
      <c r="P11" s="119">
        <f t="shared" si="1"/>
        <v>4800000</v>
      </c>
      <c r="Q11" s="120">
        <f t="shared" si="2"/>
        <v>4800000</v>
      </c>
      <c r="R11" s="59">
        <f t="shared" si="3"/>
        <v>181.52173913043478</v>
      </c>
      <c r="S11" s="60">
        <f t="shared" si="4"/>
        <v>179.79102000592908</v>
      </c>
      <c r="T11" s="59">
        <f t="shared" si="5"/>
        <v>100</v>
      </c>
      <c r="U11" s="61">
        <f t="shared" si="6"/>
        <v>100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2100000</v>
      </c>
      <c r="C14" s="118"/>
      <c r="D14" s="118"/>
      <c r="E14" s="118">
        <f t="shared" si="0"/>
        <v>2100000</v>
      </c>
      <c r="F14" s="119">
        <v>2100000</v>
      </c>
      <c r="G14" s="120"/>
      <c r="H14" s="119"/>
      <c r="I14" s="120">
        <v>2100000</v>
      </c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2100000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100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500000</v>
      </c>
      <c r="C15" s="118"/>
      <c r="D15" s="118"/>
      <c r="E15" s="118">
        <f t="shared" si="0"/>
        <v>500000</v>
      </c>
      <c r="F15" s="119">
        <v>500000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9300000</v>
      </c>
      <c r="C17" s="121">
        <f>SUM(C9:C16)</f>
        <v>0</v>
      </c>
      <c r="D17" s="121"/>
      <c r="E17" s="121">
        <f t="shared" si="0"/>
        <v>9300000</v>
      </c>
      <c r="F17" s="122">
        <f t="shared" ref="F17:O17" si="7">SUM(F9:F16)</f>
        <v>9300000</v>
      </c>
      <c r="G17" s="123">
        <f t="shared" si="7"/>
        <v>6700000</v>
      </c>
      <c r="H17" s="122">
        <f t="shared" si="7"/>
        <v>1265000</v>
      </c>
      <c r="I17" s="123">
        <f t="shared" si="7"/>
        <v>3320296</v>
      </c>
      <c r="J17" s="122">
        <f t="shared" si="7"/>
        <v>2178000</v>
      </c>
      <c r="K17" s="123">
        <f t="shared" si="7"/>
        <v>2177070</v>
      </c>
      <c r="L17" s="122">
        <f t="shared" si="7"/>
        <v>1151000</v>
      </c>
      <c r="M17" s="123">
        <f t="shared" si="7"/>
        <v>866231</v>
      </c>
      <c r="N17" s="122">
        <f t="shared" si="7"/>
        <v>2072000</v>
      </c>
      <c r="O17" s="123">
        <f t="shared" si="7"/>
        <v>2436403</v>
      </c>
      <c r="P17" s="122">
        <f t="shared" si="1"/>
        <v>6666000</v>
      </c>
      <c r="Q17" s="123">
        <f t="shared" si="2"/>
        <v>8800000</v>
      </c>
      <c r="R17" s="63">
        <f t="shared" si="3"/>
        <v>80.017376194613377</v>
      </c>
      <c r="S17" s="64">
        <f t="shared" si="4"/>
        <v>181.26481273470932</v>
      </c>
      <c r="T17" s="63">
        <f>IF((SUM($E9:$E14))=0,0,(P17/(SUM($E9:$E14))*100))</f>
        <v>75.75</v>
      </c>
      <c r="U17" s="65">
        <f>IF((SUM($E9:$E14))=0,0,(Q17/(SUM($E9:$E14))*100))</f>
        <v>100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>
        <v>5000000</v>
      </c>
      <c r="D22" s="118"/>
      <c r="E22" s="118">
        <f t="shared" si="8"/>
        <v>5000000</v>
      </c>
      <c r="F22" s="119">
        <v>5000000</v>
      </c>
      <c r="G22" s="120">
        <v>5000000</v>
      </c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19509000</v>
      </c>
      <c r="D23" s="118"/>
      <c r="E23" s="118">
        <f t="shared" si="8"/>
        <v>19509000</v>
      </c>
      <c r="F23" s="119">
        <v>19509000</v>
      </c>
      <c r="G23" s="120">
        <v>19509000</v>
      </c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24509000</v>
      </c>
      <c r="D26" s="121"/>
      <c r="E26" s="121">
        <f t="shared" si="8"/>
        <v>24509000</v>
      </c>
      <c r="F26" s="122">
        <f t="shared" ref="F26:O26" si="15">SUM(F19:F25)</f>
        <v>24509000</v>
      </c>
      <c r="G26" s="123">
        <f t="shared" si="15"/>
        <v>24509000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3802000</v>
      </c>
      <c r="C34" s="118"/>
      <c r="D34" s="118"/>
      <c r="E34" s="118">
        <f>$B34      +$C34      +$D34</f>
        <v>3802000</v>
      </c>
      <c r="F34" s="119">
        <v>3802000</v>
      </c>
      <c r="G34" s="120">
        <v>3802000</v>
      </c>
      <c r="H34" s="119">
        <v>951000</v>
      </c>
      <c r="I34" s="120">
        <v>951000</v>
      </c>
      <c r="J34" s="119">
        <v>1711000</v>
      </c>
      <c r="K34" s="120">
        <v>1711000</v>
      </c>
      <c r="L34" s="119">
        <v>1140000</v>
      </c>
      <c r="M34" s="120">
        <v>1140000</v>
      </c>
      <c r="N34" s="119"/>
      <c r="O34" s="120"/>
      <c r="P34" s="119">
        <f>$H34      +$J34      +$L34      +$N34</f>
        <v>3802000</v>
      </c>
      <c r="Q34" s="120">
        <f>$I34      +$K34      +$M34      +$O34</f>
        <v>3802000</v>
      </c>
      <c r="R34" s="59">
        <f>IF(($L34      =0),0,((($N34      -$L34      )/$L34      )*100))</f>
        <v>-100</v>
      </c>
      <c r="S34" s="60">
        <f>IF(($M34      =0),0,((($O34      -$M34      )/$M34      )*100))</f>
        <v>-100</v>
      </c>
      <c r="T34" s="59">
        <f>IF(($E34      =0),0,(($P34      /$E34      )*100))</f>
        <v>100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3802000</v>
      </c>
      <c r="C35" s="121">
        <f>C34</f>
        <v>0</v>
      </c>
      <c r="D35" s="121"/>
      <c r="E35" s="121">
        <f>$B35      +$C35      +$D35</f>
        <v>3802000</v>
      </c>
      <c r="F35" s="122">
        <f t="shared" ref="F35:O35" si="17">F34</f>
        <v>3802000</v>
      </c>
      <c r="G35" s="123">
        <f t="shared" si="17"/>
        <v>3802000</v>
      </c>
      <c r="H35" s="122">
        <f t="shared" si="17"/>
        <v>951000</v>
      </c>
      <c r="I35" s="123">
        <f t="shared" si="17"/>
        <v>951000</v>
      </c>
      <c r="J35" s="122">
        <f t="shared" si="17"/>
        <v>1711000</v>
      </c>
      <c r="K35" s="123">
        <f t="shared" si="17"/>
        <v>1711000</v>
      </c>
      <c r="L35" s="122">
        <f t="shared" si="17"/>
        <v>1140000</v>
      </c>
      <c r="M35" s="123">
        <f t="shared" si="17"/>
        <v>1140000</v>
      </c>
      <c r="N35" s="122">
        <f t="shared" si="17"/>
        <v>0</v>
      </c>
      <c r="O35" s="123">
        <f t="shared" si="17"/>
        <v>0</v>
      </c>
      <c r="P35" s="122">
        <f>$H35      +$J35      +$L35      +$N35</f>
        <v>3802000</v>
      </c>
      <c r="Q35" s="123">
        <f>$I35      +$K35      +$M35      +$O35</f>
        <v>3802000</v>
      </c>
      <c r="R35" s="63">
        <f>IF(($L35      =0),0,((($N35      -$L35      )/$L35      )*100))</f>
        <v>-100</v>
      </c>
      <c r="S35" s="64">
        <f>IF(($M35      =0),0,((($O35      -$M35      )/$M35      )*100))</f>
        <v>-100</v>
      </c>
      <c r="T35" s="63">
        <f>IF($E35   =0,0,($P35   /$E35   )*100)</f>
        <v>100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6681000</v>
      </c>
      <c r="C37" s="118"/>
      <c r="D37" s="118"/>
      <c r="E37" s="118">
        <f t="shared" ref="E37:E42" si="18">$B37      +$C37      +$D37</f>
        <v>6681000</v>
      </c>
      <c r="F37" s="119">
        <v>6681000</v>
      </c>
      <c r="G37" s="120">
        <v>5139000</v>
      </c>
      <c r="H37" s="119"/>
      <c r="I37" s="120"/>
      <c r="J37" s="119">
        <v>3006000</v>
      </c>
      <c r="K37" s="120"/>
      <c r="L37" s="119">
        <v>1990000</v>
      </c>
      <c r="M37" s="120"/>
      <c r="N37" s="119">
        <v>22000</v>
      </c>
      <c r="O37" s="120"/>
      <c r="P37" s="119">
        <f t="shared" ref="P37:P42" si="19">$H37      +$J37      +$L37      +$N37</f>
        <v>5018000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-98.894472361809051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75.108516689118403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58014000</v>
      </c>
      <c r="C38" s="118">
        <v>-16715000</v>
      </c>
      <c r="D38" s="118"/>
      <c r="E38" s="118">
        <f t="shared" si="18"/>
        <v>41299000</v>
      </c>
      <c r="F38" s="119">
        <v>58014000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4000000</v>
      </c>
      <c r="C40" s="118"/>
      <c r="D40" s="118"/>
      <c r="E40" s="118">
        <f t="shared" si="18"/>
        <v>4000000</v>
      </c>
      <c r="F40" s="119">
        <v>4000000</v>
      </c>
      <c r="G40" s="120">
        <v>4000000</v>
      </c>
      <c r="H40" s="119"/>
      <c r="I40" s="120"/>
      <c r="J40" s="119">
        <v>1562000</v>
      </c>
      <c r="K40" s="120">
        <v>2692879</v>
      </c>
      <c r="L40" s="119">
        <v>719000</v>
      </c>
      <c r="M40" s="120">
        <v>718739</v>
      </c>
      <c r="N40" s="119">
        <v>388000</v>
      </c>
      <c r="O40" s="120">
        <v>588382</v>
      </c>
      <c r="P40" s="119">
        <f t="shared" si="19"/>
        <v>2669000</v>
      </c>
      <c r="Q40" s="120">
        <f t="shared" si="20"/>
        <v>4000000</v>
      </c>
      <c r="R40" s="59">
        <f t="shared" si="21"/>
        <v>-46.036161335187757</v>
      </c>
      <c r="S40" s="60">
        <f t="shared" si="22"/>
        <v>-18.13690366043863</v>
      </c>
      <c r="T40" s="59">
        <f t="shared" si="23"/>
        <v>66.724999999999994</v>
      </c>
      <c r="U40" s="61">
        <f t="shared" si="24"/>
        <v>100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68695000</v>
      </c>
      <c r="C42" s="121">
        <f>SUM(C37:C41)</f>
        <v>-16715000</v>
      </c>
      <c r="D42" s="121"/>
      <c r="E42" s="121">
        <f t="shared" si="18"/>
        <v>51980000</v>
      </c>
      <c r="F42" s="122">
        <f t="shared" ref="F42:O42" si="25">SUM(F37:F41)</f>
        <v>68695000</v>
      </c>
      <c r="G42" s="123">
        <f t="shared" si="25"/>
        <v>9139000</v>
      </c>
      <c r="H42" s="122">
        <f t="shared" si="25"/>
        <v>0</v>
      </c>
      <c r="I42" s="123">
        <f t="shared" si="25"/>
        <v>0</v>
      </c>
      <c r="J42" s="122">
        <f t="shared" si="25"/>
        <v>4568000</v>
      </c>
      <c r="K42" s="123">
        <f t="shared" si="25"/>
        <v>2692879</v>
      </c>
      <c r="L42" s="122">
        <f t="shared" si="25"/>
        <v>2709000</v>
      </c>
      <c r="M42" s="123">
        <f t="shared" si="25"/>
        <v>718739</v>
      </c>
      <c r="N42" s="122">
        <f t="shared" si="25"/>
        <v>410000</v>
      </c>
      <c r="O42" s="123">
        <f t="shared" si="25"/>
        <v>588382</v>
      </c>
      <c r="P42" s="122">
        <f t="shared" si="19"/>
        <v>7687000</v>
      </c>
      <c r="Q42" s="123">
        <f t="shared" si="20"/>
        <v>4000000</v>
      </c>
      <c r="R42" s="63">
        <f t="shared" si="21"/>
        <v>-84.865263935031379</v>
      </c>
      <c r="S42" s="64">
        <f t="shared" si="22"/>
        <v>-18.13690366043863</v>
      </c>
      <c r="T42" s="63">
        <f>IF((+$E37+$E40) =0,0,(P42   /(+$E37+$E40) )*100)</f>
        <v>71.968916768092868</v>
      </c>
      <c r="U42" s="65">
        <f>IF((+$E37+$E40) =0,0,(Q42   /(+$E37+$E40) )*100)</f>
        <v>37.449676996535899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81797000</v>
      </c>
      <c r="C69" s="130">
        <f>SUM(C9:C16,C19:C25,C28:C31,C34,C37:C41,C44:C54,C57:C60,C63:C67)</f>
        <v>7794000</v>
      </c>
      <c r="D69" s="130"/>
      <c r="E69" s="130">
        <f t="shared" si="35"/>
        <v>89591000</v>
      </c>
      <c r="F69" s="131">
        <f t="shared" ref="F69:O69" si="43">SUM(F9:F16,F19:F25,F28:F31,F34,F37:F41,F44:F54,F57:F60,F63:F67)</f>
        <v>106306000</v>
      </c>
      <c r="G69" s="132">
        <f t="shared" si="43"/>
        <v>44150000</v>
      </c>
      <c r="H69" s="131">
        <f t="shared" si="43"/>
        <v>2216000</v>
      </c>
      <c r="I69" s="132">
        <f t="shared" si="43"/>
        <v>4271296</v>
      </c>
      <c r="J69" s="131">
        <f t="shared" si="43"/>
        <v>8457000</v>
      </c>
      <c r="K69" s="132">
        <f t="shared" si="43"/>
        <v>6580949</v>
      </c>
      <c r="L69" s="131">
        <f t="shared" si="43"/>
        <v>5000000</v>
      </c>
      <c r="M69" s="132">
        <f t="shared" si="43"/>
        <v>2724970</v>
      </c>
      <c r="N69" s="131">
        <f t="shared" si="43"/>
        <v>2482000</v>
      </c>
      <c r="O69" s="132">
        <f t="shared" si="43"/>
        <v>3024785</v>
      </c>
      <c r="P69" s="131">
        <f t="shared" si="36"/>
        <v>18155000</v>
      </c>
      <c r="Q69" s="132">
        <f t="shared" si="37"/>
        <v>16602000</v>
      </c>
      <c r="R69" s="72">
        <f t="shared" si="38"/>
        <v>-50.360000000000007</v>
      </c>
      <c r="S69" s="73">
        <f t="shared" si="39"/>
        <v>11.002506449612289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37.987529293605625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34.738031469702044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138751000</v>
      </c>
      <c r="C71" s="118"/>
      <c r="D71" s="118"/>
      <c r="E71" s="118">
        <f>$B71      +$C71      +$D71</f>
        <v>138751000</v>
      </c>
      <c r="F71" s="119">
        <v>138751000</v>
      </c>
      <c r="G71" s="120">
        <v>138751000</v>
      </c>
      <c r="H71" s="119">
        <v>61815000</v>
      </c>
      <c r="I71" s="120">
        <v>61814114</v>
      </c>
      <c r="J71" s="119">
        <v>50387000</v>
      </c>
      <c r="K71" s="120">
        <v>50386350</v>
      </c>
      <c r="L71" s="119">
        <v>24119000</v>
      </c>
      <c r="M71" s="120">
        <v>24117816</v>
      </c>
      <c r="N71" s="119">
        <v>2433000</v>
      </c>
      <c r="O71" s="120">
        <v>2432720</v>
      </c>
      <c r="P71" s="119">
        <f>$H71      +$J71      +$L71      +$N71</f>
        <v>138754000</v>
      </c>
      <c r="Q71" s="120">
        <f>$I71      +$K71      +$M71      +$O71</f>
        <v>138751000</v>
      </c>
      <c r="R71" s="59">
        <f>IF(($L71      =0),0,((($N71      -$L71      )/$L71      )*100))</f>
        <v>-89.912517102699113</v>
      </c>
      <c r="S71" s="60">
        <f>IF(($M71      =0),0,((($O71      -$M71      )/$M71      )*100))</f>
        <v>-89.913182852045964</v>
      </c>
      <c r="T71" s="59">
        <f>IF(($E71      =0),0,(($P71      /$E71      )*100))</f>
        <v>100.00216214657914</v>
      </c>
      <c r="U71" s="61">
        <f>IF(($E71      =0),0,(($Q71      /$E71      )*100))</f>
        <v>100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138751000</v>
      </c>
      <c r="C73" s="127">
        <f>SUM(C71:C72)</f>
        <v>0</v>
      </c>
      <c r="D73" s="127"/>
      <c r="E73" s="127">
        <f>$B73      +$C73      +$D73</f>
        <v>138751000</v>
      </c>
      <c r="F73" s="128">
        <f t="shared" ref="F73:O73" si="44">SUM(F71:F72)</f>
        <v>138751000</v>
      </c>
      <c r="G73" s="129">
        <f t="shared" si="44"/>
        <v>138751000</v>
      </c>
      <c r="H73" s="128">
        <f t="shared" si="44"/>
        <v>61815000</v>
      </c>
      <c r="I73" s="129">
        <f t="shared" si="44"/>
        <v>61814114</v>
      </c>
      <c r="J73" s="128">
        <f t="shared" si="44"/>
        <v>50387000</v>
      </c>
      <c r="K73" s="129">
        <f t="shared" si="44"/>
        <v>50386350</v>
      </c>
      <c r="L73" s="128">
        <f t="shared" si="44"/>
        <v>24119000</v>
      </c>
      <c r="M73" s="129">
        <f t="shared" si="44"/>
        <v>24117816</v>
      </c>
      <c r="N73" s="128">
        <f t="shared" si="44"/>
        <v>2433000</v>
      </c>
      <c r="O73" s="129">
        <f t="shared" si="44"/>
        <v>2432720</v>
      </c>
      <c r="P73" s="128">
        <f>$H73      +$J73      +$L73      +$N73</f>
        <v>138754000</v>
      </c>
      <c r="Q73" s="129">
        <f>$I73      +$K73      +$M73      +$O73</f>
        <v>138751000</v>
      </c>
      <c r="R73" s="68">
        <f>IF(($L73      =0),0,((($N73      -$L73      )/$L73      )*100))</f>
        <v>-89.912517102699113</v>
      </c>
      <c r="S73" s="69">
        <f>IF(($M73      =0),0,((($O73      -$M73      )/$M73      )*100))</f>
        <v>-89.913182852045964</v>
      </c>
      <c r="T73" s="68">
        <f>IF(($E71      =0),0,(($P71      /$E71      )*100))</f>
        <v>100.00216214657914</v>
      </c>
      <c r="U73" s="70">
        <f>IF($E71   =0,0,($Q71   /$E71 )*100)</f>
        <v>100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138751000</v>
      </c>
      <c r="C74" s="130">
        <f>SUM(C71:C72)</f>
        <v>0</v>
      </c>
      <c r="D74" s="130"/>
      <c r="E74" s="130">
        <f>$B74      +$C74      +$D74</f>
        <v>138751000</v>
      </c>
      <c r="F74" s="131">
        <f t="shared" ref="F74:O74" si="45">SUM(F71:F72)</f>
        <v>138751000</v>
      </c>
      <c r="G74" s="132">
        <f t="shared" si="45"/>
        <v>138751000</v>
      </c>
      <c r="H74" s="131">
        <f t="shared" si="45"/>
        <v>61815000</v>
      </c>
      <c r="I74" s="132">
        <f t="shared" si="45"/>
        <v>61814114</v>
      </c>
      <c r="J74" s="131">
        <f t="shared" si="45"/>
        <v>50387000</v>
      </c>
      <c r="K74" s="132">
        <f t="shared" si="45"/>
        <v>50386350</v>
      </c>
      <c r="L74" s="131">
        <f t="shared" si="45"/>
        <v>24119000</v>
      </c>
      <c r="M74" s="132">
        <f t="shared" si="45"/>
        <v>24117816</v>
      </c>
      <c r="N74" s="131">
        <f t="shared" si="45"/>
        <v>2433000</v>
      </c>
      <c r="O74" s="132">
        <f t="shared" si="45"/>
        <v>2432720</v>
      </c>
      <c r="P74" s="131">
        <f>$H74      +$J74      +$L74      +$N74</f>
        <v>138754000</v>
      </c>
      <c r="Q74" s="132">
        <f>$I74      +$K74      +$M74      +$O74</f>
        <v>138751000</v>
      </c>
      <c r="R74" s="72">
        <f>IF(($L74      =0),0,((($N74      -$L74      )/$L74      )*100))</f>
        <v>-89.912517102699113</v>
      </c>
      <c r="S74" s="73">
        <f>IF(($M74      =0),0,((($O74      -$M74      )/$M74      )*100))</f>
        <v>-89.913182852045964</v>
      </c>
      <c r="T74" s="72">
        <f>IF(($E71      =0),0,(($P71      /$E71      )*100))</f>
        <v>100.00216214657914</v>
      </c>
      <c r="U74" s="76">
        <f>IF($E71   =0,0,($Q71   /$E71 )*100)</f>
        <v>100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220548000</v>
      </c>
      <c r="C75" s="130">
        <f>SUM(C9:C16,C19:C25,C28:C31,C34,C37:C41,C44:C54,C57:C60,C63:C67,C71:C72)</f>
        <v>7794000</v>
      </c>
      <c r="D75" s="130"/>
      <c r="E75" s="130">
        <f>$B75      +$C75      +$D75</f>
        <v>228342000</v>
      </c>
      <c r="F75" s="131">
        <f t="shared" ref="F75:O75" si="46">SUM(F9:F16,F19:F25,F28:F31,F34,F37:F41,F44:F54,F57:F60,F63:F67,F71:F72)</f>
        <v>245057000</v>
      </c>
      <c r="G75" s="132">
        <f t="shared" si="46"/>
        <v>182901000</v>
      </c>
      <c r="H75" s="131">
        <f t="shared" si="46"/>
        <v>64031000</v>
      </c>
      <c r="I75" s="132">
        <f t="shared" si="46"/>
        <v>66085410</v>
      </c>
      <c r="J75" s="131">
        <f t="shared" si="46"/>
        <v>58844000</v>
      </c>
      <c r="K75" s="132">
        <f t="shared" si="46"/>
        <v>56967299</v>
      </c>
      <c r="L75" s="131">
        <f t="shared" si="46"/>
        <v>29119000</v>
      </c>
      <c r="M75" s="132">
        <f t="shared" si="46"/>
        <v>26842786</v>
      </c>
      <c r="N75" s="131">
        <f t="shared" si="46"/>
        <v>4915000</v>
      </c>
      <c r="O75" s="132">
        <f t="shared" si="46"/>
        <v>5457505</v>
      </c>
      <c r="P75" s="131">
        <f>$H75      +$J75      +$L75      +$N75</f>
        <v>156909000</v>
      </c>
      <c r="Q75" s="132">
        <f>$I75      +$K75      +$M75      +$O75</f>
        <v>155353000</v>
      </c>
      <c r="R75" s="72">
        <f>IF(($L75      =0),0,((($N75      -$L75      )/$L75      )*100))</f>
        <v>-83.120986297606365</v>
      </c>
      <c r="S75" s="73">
        <f>IF(($M75      =0),0,((($O75      -$M75      )/$M75      )*100))</f>
        <v>-79.668634246832653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84.114118460623018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83.279994424877913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141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142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143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144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145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146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147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148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149</v>
      </c>
    </row>
    <row r="118" spans="1:23" x14ac:dyDescent="0.2">
      <c r="A118" s="35" t="s">
        <v>150</v>
      </c>
    </row>
    <row r="119" spans="1:23" x14ac:dyDescent="0.2">
      <c r="A119" s="35" t="s">
        <v>151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152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153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154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DV26T33dOq15EFc9Gadxpef0QDQlwH7VeZxjqVCaBqLPDo2O2lcPZK05tRJIkjWSbPaqIofY4t/EVS1Tcsj8RA==" saltValue="0U254kRPMfnCoAJfnvGXs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>
        <v>551000</v>
      </c>
      <c r="I10" s="120">
        <v>507859</v>
      </c>
      <c r="J10" s="119">
        <v>532000</v>
      </c>
      <c r="K10" s="120">
        <v>531504</v>
      </c>
      <c r="L10" s="119">
        <v>836000</v>
      </c>
      <c r="M10" s="120">
        <v>835624</v>
      </c>
      <c r="N10" s="119">
        <v>42000</v>
      </c>
      <c r="O10" s="120">
        <v>125016</v>
      </c>
      <c r="P10" s="119">
        <f t="shared" ref="P10:P17" si="1">$H10      +$J10      +$L10      +$N10</f>
        <v>1961000</v>
      </c>
      <c r="Q10" s="120">
        <f t="shared" ref="Q10:Q17" si="2">$I10      +$K10      +$M10      +$O10</f>
        <v>2000003</v>
      </c>
      <c r="R10" s="59">
        <f t="shared" ref="R10:R17" si="3">IF(($L10      =0),0,((($N10      -$L10      )/$L10      )*100))</f>
        <v>-94.976076555023923</v>
      </c>
      <c r="S10" s="60">
        <f t="shared" ref="S10:S17" si="4">IF(($M10      =0),0,((($O10      -$M10      )/$M10      )*100))</f>
        <v>-85.039204235397733</v>
      </c>
      <c r="T10" s="59">
        <f t="shared" ref="T10:T17" si="5">IF(($E10      =0),0,(($P10      /$E10      )*100))</f>
        <v>98.05</v>
      </c>
      <c r="U10" s="61">
        <f t="shared" ref="U10:U17" si="6">IF(($E10      =0),0,(($Q10      /$E10      )*100))</f>
        <v>100.00015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2000000</v>
      </c>
      <c r="C17" s="121">
        <f>SUM(C9:C16)</f>
        <v>0</v>
      </c>
      <c r="D17" s="121"/>
      <c r="E17" s="121">
        <f t="shared" si="0"/>
        <v>2000000</v>
      </c>
      <c r="F17" s="122">
        <f t="shared" ref="F17:O17" si="7">SUM(F9:F16)</f>
        <v>2000000</v>
      </c>
      <c r="G17" s="123">
        <f t="shared" si="7"/>
        <v>2000000</v>
      </c>
      <c r="H17" s="122">
        <f t="shared" si="7"/>
        <v>551000</v>
      </c>
      <c r="I17" s="123">
        <f t="shared" si="7"/>
        <v>507859</v>
      </c>
      <c r="J17" s="122">
        <f t="shared" si="7"/>
        <v>532000</v>
      </c>
      <c r="K17" s="123">
        <f t="shared" si="7"/>
        <v>531504</v>
      </c>
      <c r="L17" s="122">
        <f t="shared" si="7"/>
        <v>836000</v>
      </c>
      <c r="M17" s="123">
        <f t="shared" si="7"/>
        <v>835624</v>
      </c>
      <c r="N17" s="122">
        <f t="shared" si="7"/>
        <v>42000</v>
      </c>
      <c r="O17" s="123">
        <f t="shared" si="7"/>
        <v>125016</v>
      </c>
      <c r="P17" s="122">
        <f t="shared" si="1"/>
        <v>1961000</v>
      </c>
      <c r="Q17" s="123">
        <f t="shared" si="2"/>
        <v>2000003</v>
      </c>
      <c r="R17" s="63">
        <f t="shared" si="3"/>
        <v>-94.976076555023923</v>
      </c>
      <c r="S17" s="64">
        <f t="shared" si="4"/>
        <v>-85.039204235397733</v>
      </c>
      <c r="T17" s="63">
        <f>IF((SUM($E9:$E14))=0,0,(P17/(SUM($E9:$E14))*100))</f>
        <v>98.05</v>
      </c>
      <c r="U17" s="65">
        <f>IF((SUM($E9:$E14))=0,0,(Q17/(SUM($E9:$E14))*100))</f>
        <v>100.00015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>
        <v>5000000</v>
      </c>
      <c r="D22" s="118"/>
      <c r="E22" s="118">
        <f t="shared" si="8"/>
        <v>5000000</v>
      </c>
      <c r="F22" s="119">
        <v>5000000</v>
      </c>
      <c r="G22" s="120">
        <v>5000000</v>
      </c>
      <c r="H22" s="119"/>
      <c r="I22" s="120"/>
      <c r="J22" s="119"/>
      <c r="K22" s="120">
        <v>2587904</v>
      </c>
      <c r="L22" s="119"/>
      <c r="M22" s="120">
        <v>1824051</v>
      </c>
      <c r="N22" s="119"/>
      <c r="O22" s="120">
        <v>8584314</v>
      </c>
      <c r="P22" s="119">
        <f t="shared" si="9"/>
        <v>0</v>
      </c>
      <c r="Q22" s="120">
        <f t="shared" si="10"/>
        <v>12996269</v>
      </c>
      <c r="R22" s="59">
        <f t="shared" si="11"/>
        <v>0</v>
      </c>
      <c r="S22" s="60">
        <f t="shared" si="12"/>
        <v>370.61809127047434</v>
      </c>
      <c r="T22" s="59">
        <f t="shared" si="13"/>
        <v>0</v>
      </c>
      <c r="U22" s="61">
        <f t="shared" si="14"/>
        <v>259.92538000000002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6006000</v>
      </c>
      <c r="C23" s="118">
        <v>24500000</v>
      </c>
      <c r="D23" s="118"/>
      <c r="E23" s="118">
        <f t="shared" si="8"/>
        <v>30506000</v>
      </c>
      <c r="F23" s="119">
        <v>30506000</v>
      </c>
      <c r="G23" s="120">
        <v>30506000</v>
      </c>
      <c r="H23" s="119"/>
      <c r="I23" s="120"/>
      <c r="J23" s="119">
        <v>2587000</v>
      </c>
      <c r="K23" s="120"/>
      <c r="L23" s="119">
        <v>1342000</v>
      </c>
      <c r="M23" s="120"/>
      <c r="N23" s="119">
        <v>1345000</v>
      </c>
      <c r="O23" s="120"/>
      <c r="P23" s="119">
        <f t="shared" si="9"/>
        <v>5274000</v>
      </c>
      <c r="Q23" s="120">
        <f t="shared" si="10"/>
        <v>0</v>
      </c>
      <c r="R23" s="59">
        <f t="shared" si="11"/>
        <v>0.22354694485842028</v>
      </c>
      <c r="S23" s="60">
        <f t="shared" si="12"/>
        <v>0</v>
      </c>
      <c r="T23" s="59">
        <f t="shared" si="13"/>
        <v>17.28840228151839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6006000</v>
      </c>
      <c r="C26" s="121">
        <f>SUM(C19:C25)</f>
        <v>29500000</v>
      </c>
      <c r="D26" s="121"/>
      <c r="E26" s="121">
        <f t="shared" si="8"/>
        <v>35506000</v>
      </c>
      <c r="F26" s="122">
        <f t="shared" ref="F26:O26" si="15">SUM(F19:F25)</f>
        <v>35506000</v>
      </c>
      <c r="G26" s="123">
        <f t="shared" si="15"/>
        <v>35506000</v>
      </c>
      <c r="H26" s="122">
        <f t="shared" si="15"/>
        <v>0</v>
      </c>
      <c r="I26" s="123">
        <f t="shared" si="15"/>
        <v>0</v>
      </c>
      <c r="J26" s="122">
        <f t="shared" si="15"/>
        <v>2587000</v>
      </c>
      <c r="K26" s="123">
        <f t="shared" si="15"/>
        <v>2587904</v>
      </c>
      <c r="L26" s="122">
        <f t="shared" si="15"/>
        <v>1342000</v>
      </c>
      <c r="M26" s="123">
        <f t="shared" si="15"/>
        <v>1824051</v>
      </c>
      <c r="N26" s="122">
        <f t="shared" si="15"/>
        <v>1345000</v>
      </c>
      <c r="O26" s="123">
        <f t="shared" si="15"/>
        <v>8584314</v>
      </c>
      <c r="P26" s="122">
        <f t="shared" si="9"/>
        <v>5274000</v>
      </c>
      <c r="Q26" s="123">
        <f t="shared" si="10"/>
        <v>12996269</v>
      </c>
      <c r="R26" s="63">
        <f t="shared" si="11"/>
        <v>0.22354694485842028</v>
      </c>
      <c r="S26" s="64">
        <f t="shared" si="12"/>
        <v>370.61809127047434</v>
      </c>
      <c r="T26" s="63">
        <f>IF(($E26-$E21-$E25)   =0,0,($P26   /($E26-$E21-$E25)   )*100)</f>
        <v>14.85382752210894</v>
      </c>
      <c r="U26" s="65">
        <f>IF(($E26-$E21-$E25)   =0,0,($Q26   /($E26-$E21-$E25)   )*100)</f>
        <v>36.603022024446574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3323000</v>
      </c>
      <c r="C34" s="118"/>
      <c r="D34" s="118"/>
      <c r="E34" s="118">
        <f>$B34      +$C34      +$D34</f>
        <v>3323000</v>
      </c>
      <c r="F34" s="119">
        <v>3323000</v>
      </c>
      <c r="G34" s="120">
        <v>3323000</v>
      </c>
      <c r="H34" s="119">
        <v>831000</v>
      </c>
      <c r="I34" s="120">
        <v>831001</v>
      </c>
      <c r="J34" s="119">
        <v>830000</v>
      </c>
      <c r="K34" s="120">
        <v>554084</v>
      </c>
      <c r="L34" s="119">
        <v>831000</v>
      </c>
      <c r="M34" s="120">
        <v>1107917</v>
      </c>
      <c r="N34" s="119">
        <v>831000</v>
      </c>
      <c r="O34" s="120">
        <v>830751</v>
      </c>
      <c r="P34" s="119">
        <f>$H34      +$J34      +$L34      +$N34</f>
        <v>3323000</v>
      </c>
      <c r="Q34" s="120">
        <f>$I34      +$K34      +$M34      +$O34</f>
        <v>3323753</v>
      </c>
      <c r="R34" s="59">
        <f>IF(($L34      =0),0,((($N34      -$L34      )/$L34      )*100))</f>
        <v>0</v>
      </c>
      <c r="S34" s="60">
        <f>IF(($M34      =0),0,((($O34      -$M34      )/$M34      )*100))</f>
        <v>-25.016855955816187</v>
      </c>
      <c r="T34" s="59">
        <f>IF(($E34      =0),0,(($P34      /$E34      )*100))</f>
        <v>100</v>
      </c>
      <c r="U34" s="61">
        <f>IF(($E34      =0),0,(($Q34      /$E34      )*100))</f>
        <v>100.02266024676496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3323000</v>
      </c>
      <c r="C35" s="121">
        <f>C34</f>
        <v>0</v>
      </c>
      <c r="D35" s="121"/>
      <c r="E35" s="121">
        <f>$B35      +$C35      +$D35</f>
        <v>3323000</v>
      </c>
      <c r="F35" s="122">
        <f t="shared" ref="F35:O35" si="17">F34</f>
        <v>3323000</v>
      </c>
      <c r="G35" s="123">
        <f t="shared" si="17"/>
        <v>3323000</v>
      </c>
      <c r="H35" s="122">
        <f t="shared" si="17"/>
        <v>831000</v>
      </c>
      <c r="I35" s="123">
        <f t="shared" si="17"/>
        <v>831001</v>
      </c>
      <c r="J35" s="122">
        <f t="shared" si="17"/>
        <v>830000</v>
      </c>
      <c r="K35" s="123">
        <f t="shared" si="17"/>
        <v>554084</v>
      </c>
      <c r="L35" s="122">
        <f t="shared" si="17"/>
        <v>831000</v>
      </c>
      <c r="M35" s="123">
        <f t="shared" si="17"/>
        <v>1107917</v>
      </c>
      <c r="N35" s="122">
        <f t="shared" si="17"/>
        <v>831000</v>
      </c>
      <c r="O35" s="123">
        <f t="shared" si="17"/>
        <v>830751</v>
      </c>
      <c r="P35" s="122">
        <f>$H35      +$J35      +$L35      +$N35</f>
        <v>3323000</v>
      </c>
      <c r="Q35" s="123">
        <f>$I35      +$K35      +$M35      +$O35</f>
        <v>3323753</v>
      </c>
      <c r="R35" s="63">
        <f>IF(($L35      =0),0,((($N35      -$L35      )/$L35      )*100))</f>
        <v>0</v>
      </c>
      <c r="S35" s="64">
        <f>IF(($M35      =0),0,((($O35      -$M35      )/$M35      )*100))</f>
        <v>-25.016855955816187</v>
      </c>
      <c r="T35" s="63">
        <f>IF($E35   =0,0,($P35   /$E35   )*100)</f>
        <v>100</v>
      </c>
      <c r="U35" s="65">
        <f>IF($E35   =0,0,($Q35   /$E35   )*100)</f>
        <v>100.02266024676496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15181000</v>
      </c>
      <c r="C37" s="118"/>
      <c r="D37" s="118"/>
      <c r="E37" s="118">
        <f t="shared" ref="E37:E42" si="18">$B37      +$C37      +$D37</f>
        <v>15181000</v>
      </c>
      <c r="F37" s="119">
        <v>15181000</v>
      </c>
      <c r="G37" s="120">
        <v>15181000</v>
      </c>
      <c r="H37" s="119">
        <v>3550000</v>
      </c>
      <c r="I37" s="120">
        <v>4400336</v>
      </c>
      <c r="J37" s="119">
        <v>6095000</v>
      </c>
      <c r="K37" s="120">
        <v>324119</v>
      </c>
      <c r="L37" s="119">
        <v>709000</v>
      </c>
      <c r="M37" s="120">
        <v>7402407</v>
      </c>
      <c r="N37" s="119">
        <v>4827000</v>
      </c>
      <c r="O37" s="120">
        <v>7598638</v>
      </c>
      <c r="P37" s="119">
        <f t="shared" ref="P37:P42" si="19">$H37      +$J37      +$L37      +$N37</f>
        <v>15181000</v>
      </c>
      <c r="Q37" s="120">
        <f t="shared" ref="Q37:Q42" si="20">$I37      +$K37      +$M37      +$O37</f>
        <v>19725500</v>
      </c>
      <c r="R37" s="59">
        <f t="shared" ref="R37:R42" si="21">IF(($L37      =0),0,((($N37      -$L37      )/$L37      )*100))</f>
        <v>580.81805359661496</v>
      </c>
      <c r="S37" s="60">
        <f t="shared" ref="S37:S42" si="22">IF(($M37      =0),0,((($O37      -$M37      )/$M37      )*100))</f>
        <v>2.6509080087058172</v>
      </c>
      <c r="T37" s="59">
        <f t="shared" ref="T37:T42" si="23">IF(($E37      =0),0,(($P37      /$E37      )*100))</f>
        <v>100</v>
      </c>
      <c r="U37" s="61">
        <f t="shared" ref="U37:U42" si="24">IF(($E37      =0),0,(($Q37      /$E37      )*100))</f>
        <v>129.93544562281801</v>
      </c>
      <c r="V37" s="119">
        <v>4545000</v>
      </c>
      <c r="W37" s="120" t="s">
        <v>36</v>
      </c>
    </row>
    <row r="38" spans="1:23" ht="12.95" customHeight="1" x14ac:dyDescent="0.2">
      <c r="A38" s="58" t="s">
        <v>62</v>
      </c>
      <c r="B38" s="118">
        <v>29331000</v>
      </c>
      <c r="C38" s="118">
        <v>-6273000</v>
      </c>
      <c r="D38" s="118"/>
      <c r="E38" s="118">
        <f t="shared" si="18"/>
        <v>23058000</v>
      </c>
      <c r="F38" s="119">
        <v>29331000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44512000</v>
      </c>
      <c r="C42" s="121">
        <f>SUM(C37:C41)</f>
        <v>-6273000</v>
      </c>
      <c r="D42" s="121"/>
      <c r="E42" s="121">
        <f t="shared" si="18"/>
        <v>38239000</v>
      </c>
      <c r="F42" s="122">
        <f t="shared" ref="F42:O42" si="25">SUM(F37:F41)</f>
        <v>44512000</v>
      </c>
      <c r="G42" s="123">
        <f t="shared" si="25"/>
        <v>15181000</v>
      </c>
      <c r="H42" s="122">
        <f t="shared" si="25"/>
        <v>3550000</v>
      </c>
      <c r="I42" s="123">
        <f t="shared" si="25"/>
        <v>4400336</v>
      </c>
      <c r="J42" s="122">
        <f t="shared" si="25"/>
        <v>6095000</v>
      </c>
      <c r="K42" s="123">
        <f t="shared" si="25"/>
        <v>324119</v>
      </c>
      <c r="L42" s="122">
        <f t="shared" si="25"/>
        <v>709000</v>
      </c>
      <c r="M42" s="123">
        <f t="shared" si="25"/>
        <v>7402407</v>
      </c>
      <c r="N42" s="122">
        <f t="shared" si="25"/>
        <v>4827000</v>
      </c>
      <c r="O42" s="123">
        <f t="shared" si="25"/>
        <v>7598638</v>
      </c>
      <c r="P42" s="122">
        <f t="shared" si="19"/>
        <v>15181000</v>
      </c>
      <c r="Q42" s="123">
        <f t="shared" si="20"/>
        <v>19725500</v>
      </c>
      <c r="R42" s="63">
        <f t="shared" si="21"/>
        <v>580.81805359661496</v>
      </c>
      <c r="S42" s="64">
        <f t="shared" si="22"/>
        <v>2.6509080087058172</v>
      </c>
      <c r="T42" s="63">
        <f>IF((+$E37+$E40) =0,0,(P42   /(+$E37+$E40) )*100)</f>
        <v>100</v>
      </c>
      <c r="U42" s="65">
        <f>IF((+$E37+$E40) =0,0,(Q42   /(+$E37+$E40) )*100)</f>
        <v>129.93544562281801</v>
      </c>
      <c r="V42" s="122">
        <f>SUM(V37:V41)</f>
        <v>4545000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55841000</v>
      </c>
      <c r="C69" s="130">
        <f>SUM(C9:C16,C19:C25,C28:C31,C34,C37:C41,C44:C54,C57:C60,C63:C67)</f>
        <v>23227000</v>
      </c>
      <c r="D69" s="130"/>
      <c r="E69" s="130">
        <f t="shared" si="35"/>
        <v>79068000</v>
      </c>
      <c r="F69" s="131">
        <f t="shared" ref="F69:O69" si="43">SUM(F9:F16,F19:F25,F28:F31,F34,F37:F41,F44:F54,F57:F60,F63:F67)</f>
        <v>85341000</v>
      </c>
      <c r="G69" s="132">
        <f t="shared" si="43"/>
        <v>56010000</v>
      </c>
      <c r="H69" s="131">
        <f t="shared" si="43"/>
        <v>4932000</v>
      </c>
      <c r="I69" s="132">
        <f t="shared" si="43"/>
        <v>5739196</v>
      </c>
      <c r="J69" s="131">
        <f t="shared" si="43"/>
        <v>10044000</v>
      </c>
      <c r="K69" s="132">
        <f t="shared" si="43"/>
        <v>3997611</v>
      </c>
      <c r="L69" s="131">
        <f t="shared" si="43"/>
        <v>3718000</v>
      </c>
      <c r="M69" s="132">
        <f t="shared" si="43"/>
        <v>11169999</v>
      </c>
      <c r="N69" s="131">
        <f t="shared" si="43"/>
        <v>7045000</v>
      </c>
      <c r="O69" s="132">
        <f t="shared" si="43"/>
        <v>17138719</v>
      </c>
      <c r="P69" s="131">
        <f t="shared" si="36"/>
        <v>25739000</v>
      </c>
      <c r="Q69" s="132">
        <f t="shared" si="37"/>
        <v>38045525</v>
      </c>
      <c r="R69" s="72">
        <f t="shared" si="38"/>
        <v>89.48359332974718</v>
      </c>
      <c r="S69" s="73">
        <f t="shared" si="39"/>
        <v>53.435277836640807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45.954293876093558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67.926307802178187</v>
      </c>
      <c r="V69" s="131">
        <f>SUM(V9:V16,V19:V25,V28:V31,V34,V37:V41,V44:V54,V57:V60,V63:V67)</f>
        <v>4545000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111407000</v>
      </c>
      <c r="C71" s="118"/>
      <c r="D71" s="118"/>
      <c r="E71" s="118">
        <f>$B71      +$C71      +$D71</f>
        <v>111407000</v>
      </c>
      <c r="F71" s="119">
        <v>111407000</v>
      </c>
      <c r="G71" s="120">
        <v>111407000</v>
      </c>
      <c r="H71" s="119">
        <v>28907000</v>
      </c>
      <c r="I71" s="120">
        <v>26657237</v>
      </c>
      <c r="J71" s="119">
        <v>31082000</v>
      </c>
      <c r="K71" s="120">
        <v>33106577</v>
      </c>
      <c r="L71" s="119">
        <v>23095000</v>
      </c>
      <c r="M71" s="120">
        <v>16768033</v>
      </c>
      <c r="N71" s="119">
        <v>28325000</v>
      </c>
      <c r="O71" s="120">
        <v>34875152</v>
      </c>
      <c r="P71" s="119">
        <f>$H71      +$J71      +$L71      +$N71</f>
        <v>111409000</v>
      </c>
      <c r="Q71" s="120">
        <f>$I71      +$K71      +$M71      +$O71</f>
        <v>111406999</v>
      </c>
      <c r="R71" s="59">
        <f>IF(($L71      =0),0,((($N71      -$L71      )/$L71      )*100))</f>
        <v>22.645594284477159</v>
      </c>
      <c r="S71" s="60">
        <f>IF(($M71      =0),0,((($O71      -$M71      )/$M71      )*100))</f>
        <v>107.98594563834649</v>
      </c>
      <c r="T71" s="59">
        <f>IF(($E71      =0),0,(($P71      /$E71      )*100))</f>
        <v>100.00179521933093</v>
      </c>
      <c r="U71" s="61">
        <f>IF(($E71      =0),0,(($Q71      /$E71      )*100))</f>
        <v>99.999999102390333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111407000</v>
      </c>
      <c r="C73" s="127">
        <f>SUM(C71:C72)</f>
        <v>0</v>
      </c>
      <c r="D73" s="127"/>
      <c r="E73" s="127">
        <f>$B73      +$C73      +$D73</f>
        <v>111407000</v>
      </c>
      <c r="F73" s="128">
        <f t="shared" ref="F73:O73" si="44">SUM(F71:F72)</f>
        <v>111407000</v>
      </c>
      <c r="G73" s="129">
        <f t="shared" si="44"/>
        <v>111407000</v>
      </c>
      <c r="H73" s="128">
        <f t="shared" si="44"/>
        <v>28907000</v>
      </c>
      <c r="I73" s="129">
        <f t="shared" si="44"/>
        <v>26657237</v>
      </c>
      <c r="J73" s="128">
        <f t="shared" si="44"/>
        <v>31082000</v>
      </c>
      <c r="K73" s="129">
        <f t="shared" si="44"/>
        <v>33106577</v>
      </c>
      <c r="L73" s="128">
        <f t="shared" si="44"/>
        <v>23095000</v>
      </c>
      <c r="M73" s="129">
        <f t="shared" si="44"/>
        <v>16768033</v>
      </c>
      <c r="N73" s="128">
        <f t="shared" si="44"/>
        <v>28325000</v>
      </c>
      <c r="O73" s="129">
        <f t="shared" si="44"/>
        <v>34875152</v>
      </c>
      <c r="P73" s="128">
        <f>$H73      +$J73      +$L73      +$N73</f>
        <v>111409000</v>
      </c>
      <c r="Q73" s="129">
        <f>$I73      +$K73      +$M73      +$O73</f>
        <v>111406999</v>
      </c>
      <c r="R73" s="68">
        <f>IF(($L73      =0),0,((($N73      -$L73      )/$L73      )*100))</f>
        <v>22.645594284477159</v>
      </c>
      <c r="S73" s="69">
        <f>IF(($M73      =0),0,((($O73      -$M73      )/$M73      )*100))</f>
        <v>107.98594563834649</v>
      </c>
      <c r="T73" s="68">
        <f>IF(($E71      =0),0,(($P71      /$E71      )*100))</f>
        <v>100.00179521933093</v>
      </c>
      <c r="U73" s="70">
        <f>IF($E71   =0,0,($Q71   /$E71 )*100)</f>
        <v>99.999999102390333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111407000</v>
      </c>
      <c r="C74" s="130">
        <f>SUM(C71:C72)</f>
        <v>0</v>
      </c>
      <c r="D74" s="130"/>
      <c r="E74" s="130">
        <f>$B74      +$C74      +$D74</f>
        <v>111407000</v>
      </c>
      <c r="F74" s="131">
        <f t="shared" ref="F74:O74" si="45">SUM(F71:F72)</f>
        <v>111407000</v>
      </c>
      <c r="G74" s="132">
        <f t="shared" si="45"/>
        <v>111407000</v>
      </c>
      <c r="H74" s="131">
        <f t="shared" si="45"/>
        <v>28907000</v>
      </c>
      <c r="I74" s="132">
        <f t="shared" si="45"/>
        <v>26657237</v>
      </c>
      <c r="J74" s="131">
        <f t="shared" si="45"/>
        <v>31082000</v>
      </c>
      <c r="K74" s="132">
        <f t="shared" si="45"/>
        <v>33106577</v>
      </c>
      <c r="L74" s="131">
        <f t="shared" si="45"/>
        <v>23095000</v>
      </c>
      <c r="M74" s="132">
        <f t="shared" si="45"/>
        <v>16768033</v>
      </c>
      <c r="N74" s="131">
        <f t="shared" si="45"/>
        <v>28325000</v>
      </c>
      <c r="O74" s="132">
        <f t="shared" si="45"/>
        <v>34875152</v>
      </c>
      <c r="P74" s="131">
        <f>$H74      +$J74      +$L74      +$N74</f>
        <v>111409000</v>
      </c>
      <c r="Q74" s="132">
        <f>$I74      +$K74      +$M74      +$O74</f>
        <v>111406999</v>
      </c>
      <c r="R74" s="72">
        <f>IF(($L74      =0),0,((($N74      -$L74      )/$L74      )*100))</f>
        <v>22.645594284477159</v>
      </c>
      <c r="S74" s="73">
        <f>IF(($M74      =0),0,((($O74      -$M74      )/$M74      )*100))</f>
        <v>107.98594563834649</v>
      </c>
      <c r="T74" s="72">
        <f>IF(($E71      =0),0,(($P71      /$E71      )*100))</f>
        <v>100.00179521933093</v>
      </c>
      <c r="U74" s="76">
        <f>IF($E71   =0,0,($Q71   /$E71 )*100)</f>
        <v>99.999999102390333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167248000</v>
      </c>
      <c r="C75" s="130">
        <f>SUM(C9:C16,C19:C25,C28:C31,C34,C37:C41,C44:C54,C57:C60,C63:C67,C71:C72)</f>
        <v>23227000</v>
      </c>
      <c r="D75" s="130"/>
      <c r="E75" s="130">
        <f>$B75      +$C75      +$D75</f>
        <v>190475000</v>
      </c>
      <c r="F75" s="131">
        <f t="shared" ref="F75:O75" si="46">SUM(F9:F16,F19:F25,F28:F31,F34,F37:F41,F44:F54,F57:F60,F63:F67,F71:F72)</f>
        <v>196748000</v>
      </c>
      <c r="G75" s="132">
        <f t="shared" si="46"/>
        <v>167417000</v>
      </c>
      <c r="H75" s="131">
        <f t="shared" si="46"/>
        <v>33839000</v>
      </c>
      <c r="I75" s="132">
        <f t="shared" si="46"/>
        <v>32396433</v>
      </c>
      <c r="J75" s="131">
        <f t="shared" si="46"/>
        <v>41126000</v>
      </c>
      <c r="K75" s="132">
        <f t="shared" si="46"/>
        <v>37104188</v>
      </c>
      <c r="L75" s="131">
        <f t="shared" si="46"/>
        <v>26813000</v>
      </c>
      <c r="M75" s="132">
        <f t="shared" si="46"/>
        <v>27938032</v>
      </c>
      <c r="N75" s="131">
        <f t="shared" si="46"/>
        <v>35370000</v>
      </c>
      <c r="O75" s="132">
        <f t="shared" si="46"/>
        <v>52013871</v>
      </c>
      <c r="P75" s="131">
        <f>$H75      +$J75      +$L75      +$N75</f>
        <v>137148000</v>
      </c>
      <c r="Q75" s="132">
        <f>$I75      +$K75      +$M75      +$O75</f>
        <v>149452524</v>
      </c>
      <c r="R75" s="72">
        <f>IF(($L75      =0),0,((($N75      -$L75      )/$L75      )*100))</f>
        <v>31.913623988363852</v>
      </c>
      <c r="S75" s="73">
        <f>IF(($M75      =0),0,((($O75      -$M75      )/$M75      )*100))</f>
        <v>86.175858772013726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81.919996177210194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89.2696225592383</v>
      </c>
      <c r="V75" s="131">
        <f>SUM(V9:V16,V19:V25,V28:V31,V34,V37:V41,V44:V54,V57:V60,V63:V67,V71:V72)</f>
        <v>4545000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141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142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143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144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145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146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147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148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149</v>
      </c>
    </row>
    <row r="118" spans="1:23" x14ac:dyDescent="0.2">
      <c r="A118" s="35" t="s">
        <v>150</v>
      </c>
    </row>
    <row r="119" spans="1:23" x14ac:dyDescent="0.2">
      <c r="A119" s="35" t="s">
        <v>151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152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153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154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1h2yjvpBlbMigoLWqv2VnE0dGud8rajsbu93oJrMV1IYALaFSNspPe7pdIHjf7ZGbNwLvF9XiIRcQhrrAoYsbg==" saltValue="l5+jNVOzsX/atMT+xALxE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123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2500000</v>
      </c>
      <c r="C10" s="118"/>
      <c r="D10" s="118"/>
      <c r="E10" s="118">
        <f t="shared" ref="E10:E17" si="0">$B10      +$C10      +$D10</f>
        <v>2500000</v>
      </c>
      <c r="F10" s="119">
        <v>2500000</v>
      </c>
      <c r="G10" s="120">
        <v>2500000</v>
      </c>
      <c r="H10" s="119">
        <v>355000</v>
      </c>
      <c r="I10" s="120"/>
      <c r="J10" s="119">
        <v>174000</v>
      </c>
      <c r="K10" s="120">
        <v>350000</v>
      </c>
      <c r="L10" s="119">
        <v>307000</v>
      </c>
      <c r="M10" s="120"/>
      <c r="N10" s="119">
        <v>1571000</v>
      </c>
      <c r="O10" s="120">
        <v>2150000</v>
      </c>
      <c r="P10" s="119">
        <f t="shared" ref="P10:P17" si="1">$H10      +$J10      +$L10      +$N10</f>
        <v>2407000</v>
      </c>
      <c r="Q10" s="120">
        <f t="shared" ref="Q10:Q17" si="2">$I10      +$K10      +$M10      +$O10</f>
        <v>2500000</v>
      </c>
      <c r="R10" s="59">
        <f t="shared" ref="R10:R17" si="3">IF(($L10      =0),0,((($N10      -$L10      )/$L10      )*100))</f>
        <v>411.72638436482083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96.28</v>
      </c>
      <c r="U10" s="61">
        <f t="shared" ref="U10:U17" si="6">IF(($E10      =0),0,(($Q10      /$E10      )*100))</f>
        <v>100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1000000</v>
      </c>
      <c r="C15" s="118"/>
      <c r="D15" s="118"/>
      <c r="E15" s="118">
        <f t="shared" si="0"/>
        <v>1000000</v>
      </c>
      <c r="F15" s="119">
        <v>1000000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3500000</v>
      </c>
      <c r="C17" s="121">
        <f>SUM(C9:C16)</f>
        <v>0</v>
      </c>
      <c r="D17" s="121"/>
      <c r="E17" s="121">
        <f t="shared" si="0"/>
        <v>3500000</v>
      </c>
      <c r="F17" s="122">
        <f t="shared" ref="F17:O17" si="7">SUM(F9:F16)</f>
        <v>3500000</v>
      </c>
      <c r="G17" s="123">
        <f t="shared" si="7"/>
        <v>2500000</v>
      </c>
      <c r="H17" s="122">
        <f t="shared" si="7"/>
        <v>355000</v>
      </c>
      <c r="I17" s="123">
        <f t="shared" si="7"/>
        <v>0</v>
      </c>
      <c r="J17" s="122">
        <f t="shared" si="7"/>
        <v>174000</v>
      </c>
      <c r="K17" s="123">
        <f t="shared" si="7"/>
        <v>350000</v>
      </c>
      <c r="L17" s="122">
        <f t="shared" si="7"/>
        <v>307000</v>
      </c>
      <c r="M17" s="123">
        <f t="shared" si="7"/>
        <v>0</v>
      </c>
      <c r="N17" s="122">
        <f t="shared" si="7"/>
        <v>1571000</v>
      </c>
      <c r="O17" s="123">
        <f t="shared" si="7"/>
        <v>2150000</v>
      </c>
      <c r="P17" s="122">
        <f t="shared" si="1"/>
        <v>2407000</v>
      </c>
      <c r="Q17" s="123">
        <f t="shared" si="2"/>
        <v>2500000</v>
      </c>
      <c r="R17" s="63">
        <f t="shared" si="3"/>
        <v>411.72638436482083</v>
      </c>
      <c r="S17" s="64">
        <f t="shared" si="4"/>
        <v>0</v>
      </c>
      <c r="T17" s="63">
        <f>IF((SUM($E9:$E14))=0,0,(P17/(SUM($E9:$E14))*100))</f>
        <v>96.28</v>
      </c>
      <c r="U17" s="65">
        <f>IF((SUM($E9:$E14))=0,0,(Q17/(SUM($E9:$E14))*100))</f>
        <v>100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>
        <v>4000000</v>
      </c>
      <c r="D22" s="118"/>
      <c r="E22" s="118">
        <f t="shared" si="8"/>
        <v>4000000</v>
      </c>
      <c r="F22" s="119">
        <v>4000000</v>
      </c>
      <c r="G22" s="120">
        <v>4000000</v>
      </c>
      <c r="H22" s="119"/>
      <c r="I22" s="120"/>
      <c r="J22" s="119"/>
      <c r="K22" s="120"/>
      <c r="L22" s="119"/>
      <c r="M22" s="120"/>
      <c r="N22" s="119"/>
      <c r="O22" s="120">
        <v>-4000000</v>
      </c>
      <c r="P22" s="119">
        <f t="shared" si="9"/>
        <v>0</v>
      </c>
      <c r="Q22" s="120">
        <f t="shared" si="10"/>
        <v>-4000000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-100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4000000</v>
      </c>
      <c r="D26" s="121"/>
      <c r="E26" s="121">
        <f t="shared" si="8"/>
        <v>4000000</v>
      </c>
      <c r="F26" s="122">
        <f t="shared" ref="F26:O26" si="15">SUM(F19:F25)</f>
        <v>4000000</v>
      </c>
      <c r="G26" s="123">
        <f t="shared" si="15"/>
        <v>4000000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-4000000</v>
      </c>
      <c r="P26" s="122">
        <f t="shared" si="9"/>
        <v>0</v>
      </c>
      <c r="Q26" s="123">
        <f t="shared" si="10"/>
        <v>-4000000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-100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2148000</v>
      </c>
      <c r="C34" s="118"/>
      <c r="D34" s="118"/>
      <c r="E34" s="118">
        <f>$B34      +$C34      +$D34</f>
        <v>2148000</v>
      </c>
      <c r="F34" s="119">
        <v>2148000</v>
      </c>
      <c r="G34" s="120">
        <v>2148000</v>
      </c>
      <c r="H34" s="119">
        <v>537000</v>
      </c>
      <c r="I34" s="120">
        <v>572921</v>
      </c>
      <c r="J34" s="119">
        <v>582000</v>
      </c>
      <c r="K34" s="120">
        <v>572039</v>
      </c>
      <c r="L34" s="119">
        <v>581000</v>
      </c>
      <c r="M34" s="120"/>
      <c r="N34" s="119">
        <v>404000</v>
      </c>
      <c r="O34" s="120">
        <v>1003040</v>
      </c>
      <c r="P34" s="119">
        <f>$H34      +$J34      +$L34      +$N34</f>
        <v>2104000</v>
      </c>
      <c r="Q34" s="120">
        <f>$I34      +$K34      +$M34      +$O34</f>
        <v>2148000</v>
      </c>
      <c r="R34" s="59">
        <f>IF(($L34      =0),0,((($N34      -$L34      )/$L34      )*100))</f>
        <v>-30.464716006884679</v>
      </c>
      <c r="S34" s="60">
        <f>IF(($M34      =0),0,((($O34      -$M34      )/$M34      )*100))</f>
        <v>0</v>
      </c>
      <c r="T34" s="59">
        <f>IF(($E34      =0),0,(($P34      /$E34      )*100))</f>
        <v>97.951582867783983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2148000</v>
      </c>
      <c r="C35" s="121">
        <f>C34</f>
        <v>0</v>
      </c>
      <c r="D35" s="121"/>
      <c r="E35" s="121">
        <f>$B35      +$C35      +$D35</f>
        <v>2148000</v>
      </c>
      <c r="F35" s="122">
        <f t="shared" ref="F35:O35" si="17">F34</f>
        <v>2148000</v>
      </c>
      <c r="G35" s="123">
        <f t="shared" si="17"/>
        <v>2148000</v>
      </c>
      <c r="H35" s="122">
        <f t="shared" si="17"/>
        <v>537000</v>
      </c>
      <c r="I35" s="123">
        <f t="shared" si="17"/>
        <v>572921</v>
      </c>
      <c r="J35" s="122">
        <f t="shared" si="17"/>
        <v>582000</v>
      </c>
      <c r="K35" s="123">
        <f t="shared" si="17"/>
        <v>572039</v>
      </c>
      <c r="L35" s="122">
        <f t="shared" si="17"/>
        <v>581000</v>
      </c>
      <c r="M35" s="123">
        <f t="shared" si="17"/>
        <v>0</v>
      </c>
      <c r="N35" s="122">
        <f t="shared" si="17"/>
        <v>404000</v>
      </c>
      <c r="O35" s="123">
        <f t="shared" si="17"/>
        <v>1003040</v>
      </c>
      <c r="P35" s="122">
        <f>$H35      +$J35      +$L35      +$N35</f>
        <v>2104000</v>
      </c>
      <c r="Q35" s="123">
        <f>$I35      +$K35      +$M35      +$O35</f>
        <v>2148000</v>
      </c>
      <c r="R35" s="63">
        <f>IF(($L35      =0),0,((($N35      -$L35      )/$L35      )*100))</f>
        <v>-30.464716006884679</v>
      </c>
      <c r="S35" s="64">
        <f>IF(($M35      =0),0,((($O35      -$M35      )/$M35      )*100))</f>
        <v>0</v>
      </c>
      <c r="T35" s="63">
        <f>IF($E35   =0,0,($P35   /$E35   )*100)</f>
        <v>97.951582867783983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9613000</v>
      </c>
      <c r="C37" s="118"/>
      <c r="D37" s="118"/>
      <c r="E37" s="118">
        <f t="shared" ref="E37:E42" si="18">$B37      +$C37      +$D37</f>
        <v>9613000</v>
      </c>
      <c r="F37" s="119">
        <v>9613000</v>
      </c>
      <c r="G37" s="120">
        <v>9613000</v>
      </c>
      <c r="H37" s="119"/>
      <c r="I37" s="120"/>
      <c r="J37" s="119">
        <v>5530000</v>
      </c>
      <c r="K37" s="120">
        <v>3781303</v>
      </c>
      <c r="L37" s="119"/>
      <c r="M37" s="120"/>
      <c r="N37" s="119">
        <v>4083000</v>
      </c>
      <c r="O37" s="120"/>
      <c r="P37" s="119">
        <f t="shared" ref="P37:P42" si="19">$H37      +$J37      +$L37      +$N37</f>
        <v>9613000</v>
      </c>
      <c r="Q37" s="120">
        <f t="shared" ref="Q37:Q42" si="20">$I37      +$K37      +$M37      +$O37</f>
        <v>3781303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100</v>
      </c>
      <c r="U37" s="61">
        <f t="shared" ref="U37:U42" si="24">IF(($E37      =0),0,(($Q37      /$E37      )*100))</f>
        <v>39.335306355976279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6141000</v>
      </c>
      <c r="C38" s="118">
        <v>11205000</v>
      </c>
      <c r="D38" s="118"/>
      <c r="E38" s="118">
        <f t="shared" si="18"/>
        <v>17346000</v>
      </c>
      <c r="F38" s="119">
        <v>6141000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15754000</v>
      </c>
      <c r="C42" s="121">
        <f>SUM(C37:C41)</f>
        <v>11205000</v>
      </c>
      <c r="D42" s="121"/>
      <c r="E42" s="121">
        <f t="shared" si="18"/>
        <v>26959000</v>
      </c>
      <c r="F42" s="122">
        <f t="shared" ref="F42:O42" si="25">SUM(F37:F41)</f>
        <v>15754000</v>
      </c>
      <c r="G42" s="123">
        <f t="shared" si="25"/>
        <v>9613000</v>
      </c>
      <c r="H42" s="122">
        <f t="shared" si="25"/>
        <v>0</v>
      </c>
      <c r="I42" s="123">
        <f t="shared" si="25"/>
        <v>0</v>
      </c>
      <c r="J42" s="122">
        <f t="shared" si="25"/>
        <v>5530000</v>
      </c>
      <c r="K42" s="123">
        <f t="shared" si="25"/>
        <v>3781303</v>
      </c>
      <c r="L42" s="122">
        <f t="shared" si="25"/>
        <v>0</v>
      </c>
      <c r="M42" s="123">
        <f t="shared" si="25"/>
        <v>0</v>
      </c>
      <c r="N42" s="122">
        <f t="shared" si="25"/>
        <v>4083000</v>
      </c>
      <c r="O42" s="123">
        <f t="shared" si="25"/>
        <v>0</v>
      </c>
      <c r="P42" s="122">
        <f t="shared" si="19"/>
        <v>9613000</v>
      </c>
      <c r="Q42" s="123">
        <f t="shared" si="20"/>
        <v>3781303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100</v>
      </c>
      <c r="U42" s="65">
        <f>IF((+$E37+$E40) =0,0,(Q42   /(+$E37+$E40) )*100)</f>
        <v>39.335306355976279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21402000</v>
      </c>
      <c r="C69" s="130">
        <f>SUM(C9:C16,C19:C25,C28:C31,C34,C37:C41,C44:C54,C57:C60,C63:C67)</f>
        <v>15205000</v>
      </c>
      <c r="D69" s="130"/>
      <c r="E69" s="130">
        <f t="shared" si="35"/>
        <v>36607000</v>
      </c>
      <c r="F69" s="131">
        <f t="shared" ref="F69:O69" si="43">SUM(F9:F16,F19:F25,F28:F31,F34,F37:F41,F44:F54,F57:F60,F63:F67)</f>
        <v>25402000</v>
      </c>
      <c r="G69" s="132">
        <f t="shared" si="43"/>
        <v>18261000</v>
      </c>
      <c r="H69" s="131">
        <f t="shared" si="43"/>
        <v>892000</v>
      </c>
      <c r="I69" s="132">
        <f t="shared" si="43"/>
        <v>572921</v>
      </c>
      <c r="J69" s="131">
        <f t="shared" si="43"/>
        <v>6286000</v>
      </c>
      <c r="K69" s="132">
        <f t="shared" si="43"/>
        <v>4703342</v>
      </c>
      <c r="L69" s="131">
        <f t="shared" si="43"/>
        <v>888000</v>
      </c>
      <c r="M69" s="132">
        <f t="shared" si="43"/>
        <v>0</v>
      </c>
      <c r="N69" s="131">
        <f t="shared" si="43"/>
        <v>6058000</v>
      </c>
      <c r="O69" s="132">
        <f t="shared" si="43"/>
        <v>-846960</v>
      </c>
      <c r="P69" s="131">
        <f t="shared" si="36"/>
        <v>14124000</v>
      </c>
      <c r="Q69" s="132">
        <f t="shared" si="37"/>
        <v>4429303</v>
      </c>
      <c r="R69" s="72">
        <f t="shared" si="38"/>
        <v>582.20720720720726</v>
      </c>
      <c r="S69" s="73">
        <f t="shared" si="39"/>
        <v>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77.345161820272708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24.255533650950113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101908000</v>
      </c>
      <c r="C71" s="118"/>
      <c r="D71" s="118"/>
      <c r="E71" s="118">
        <f>$B71      +$C71      +$D71</f>
        <v>101908000</v>
      </c>
      <c r="F71" s="119">
        <v>101908000</v>
      </c>
      <c r="G71" s="120">
        <v>101908000</v>
      </c>
      <c r="H71" s="119">
        <v>21966000</v>
      </c>
      <c r="I71" s="120">
        <v>15015904</v>
      </c>
      <c r="J71" s="119">
        <v>45437000</v>
      </c>
      <c r="K71" s="120">
        <v>34939098</v>
      </c>
      <c r="L71" s="119">
        <v>17286000</v>
      </c>
      <c r="M71" s="120">
        <v>10394411</v>
      </c>
      <c r="N71" s="119">
        <v>17220000</v>
      </c>
      <c r="O71" s="120">
        <v>41558587</v>
      </c>
      <c r="P71" s="119">
        <f>$H71      +$J71      +$L71      +$N71</f>
        <v>101909000</v>
      </c>
      <c r="Q71" s="120">
        <f>$I71      +$K71      +$M71      +$O71</f>
        <v>101908000</v>
      </c>
      <c r="R71" s="59">
        <f>IF(($L71      =0),0,((($N71      -$L71      )/$L71      )*100))</f>
        <v>-0.38181187087816731</v>
      </c>
      <c r="S71" s="60">
        <f>IF(($M71      =0),0,((($O71      -$M71      )/$M71      )*100))</f>
        <v>299.81666108834833</v>
      </c>
      <c r="T71" s="59">
        <f>IF(($E71      =0),0,(($P71      /$E71      )*100))</f>
        <v>100.00098127723045</v>
      </c>
      <c r="U71" s="61">
        <f>IF(($E71      =0),0,(($Q71      /$E71      )*100))</f>
        <v>100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101908000</v>
      </c>
      <c r="C73" s="127">
        <f>SUM(C71:C72)</f>
        <v>0</v>
      </c>
      <c r="D73" s="127"/>
      <c r="E73" s="127">
        <f>$B73      +$C73      +$D73</f>
        <v>101908000</v>
      </c>
      <c r="F73" s="128">
        <f t="shared" ref="F73:O73" si="44">SUM(F71:F72)</f>
        <v>101908000</v>
      </c>
      <c r="G73" s="129">
        <f t="shared" si="44"/>
        <v>101908000</v>
      </c>
      <c r="H73" s="128">
        <f t="shared" si="44"/>
        <v>21966000</v>
      </c>
      <c r="I73" s="129">
        <f t="shared" si="44"/>
        <v>15015904</v>
      </c>
      <c r="J73" s="128">
        <f t="shared" si="44"/>
        <v>45437000</v>
      </c>
      <c r="K73" s="129">
        <f t="shared" si="44"/>
        <v>34939098</v>
      </c>
      <c r="L73" s="128">
        <f t="shared" si="44"/>
        <v>17286000</v>
      </c>
      <c r="M73" s="129">
        <f t="shared" si="44"/>
        <v>10394411</v>
      </c>
      <c r="N73" s="128">
        <f t="shared" si="44"/>
        <v>17220000</v>
      </c>
      <c r="O73" s="129">
        <f t="shared" si="44"/>
        <v>41558587</v>
      </c>
      <c r="P73" s="128">
        <f>$H73      +$J73      +$L73      +$N73</f>
        <v>101909000</v>
      </c>
      <c r="Q73" s="129">
        <f>$I73      +$K73      +$M73      +$O73</f>
        <v>101908000</v>
      </c>
      <c r="R73" s="68">
        <f>IF(($L73      =0),0,((($N73      -$L73      )/$L73      )*100))</f>
        <v>-0.38181187087816731</v>
      </c>
      <c r="S73" s="69">
        <f>IF(($M73      =0),0,((($O73      -$M73      )/$M73      )*100))</f>
        <v>299.81666108834833</v>
      </c>
      <c r="T73" s="68">
        <f>IF(($E71      =0),0,(($P71      /$E71      )*100))</f>
        <v>100.00098127723045</v>
      </c>
      <c r="U73" s="70">
        <f>IF($E71   =0,0,($Q71   /$E71 )*100)</f>
        <v>100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101908000</v>
      </c>
      <c r="C74" s="130">
        <f>SUM(C71:C72)</f>
        <v>0</v>
      </c>
      <c r="D74" s="130"/>
      <c r="E74" s="130">
        <f>$B74      +$C74      +$D74</f>
        <v>101908000</v>
      </c>
      <c r="F74" s="131">
        <f t="shared" ref="F74:O74" si="45">SUM(F71:F72)</f>
        <v>101908000</v>
      </c>
      <c r="G74" s="132">
        <f t="shared" si="45"/>
        <v>101908000</v>
      </c>
      <c r="H74" s="131">
        <f t="shared" si="45"/>
        <v>21966000</v>
      </c>
      <c r="I74" s="132">
        <f t="shared" si="45"/>
        <v>15015904</v>
      </c>
      <c r="J74" s="131">
        <f t="shared" si="45"/>
        <v>45437000</v>
      </c>
      <c r="K74" s="132">
        <f t="shared" si="45"/>
        <v>34939098</v>
      </c>
      <c r="L74" s="131">
        <f t="shared" si="45"/>
        <v>17286000</v>
      </c>
      <c r="M74" s="132">
        <f t="shared" si="45"/>
        <v>10394411</v>
      </c>
      <c r="N74" s="131">
        <f t="shared" si="45"/>
        <v>17220000</v>
      </c>
      <c r="O74" s="132">
        <f t="shared" si="45"/>
        <v>41558587</v>
      </c>
      <c r="P74" s="131">
        <f>$H74      +$J74      +$L74      +$N74</f>
        <v>101909000</v>
      </c>
      <c r="Q74" s="132">
        <f>$I74      +$K74      +$M74      +$O74</f>
        <v>101908000</v>
      </c>
      <c r="R74" s="72">
        <f>IF(($L74      =0),0,((($N74      -$L74      )/$L74      )*100))</f>
        <v>-0.38181187087816731</v>
      </c>
      <c r="S74" s="73">
        <f>IF(($M74      =0),0,((($O74      -$M74      )/$M74      )*100))</f>
        <v>299.81666108834833</v>
      </c>
      <c r="T74" s="72">
        <f>IF(($E71      =0),0,(($P71      /$E71      )*100))</f>
        <v>100.00098127723045</v>
      </c>
      <c r="U74" s="76">
        <f>IF($E71   =0,0,($Q71   /$E71 )*100)</f>
        <v>100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123310000</v>
      </c>
      <c r="C75" s="130">
        <f>SUM(C9:C16,C19:C25,C28:C31,C34,C37:C41,C44:C54,C57:C60,C63:C67,C71:C72)</f>
        <v>15205000</v>
      </c>
      <c r="D75" s="130"/>
      <c r="E75" s="130">
        <f>$B75      +$C75      +$D75</f>
        <v>138515000</v>
      </c>
      <c r="F75" s="131">
        <f t="shared" ref="F75:O75" si="46">SUM(F9:F16,F19:F25,F28:F31,F34,F37:F41,F44:F54,F57:F60,F63:F67,F71:F72)</f>
        <v>127310000</v>
      </c>
      <c r="G75" s="132">
        <f t="shared" si="46"/>
        <v>120169000</v>
      </c>
      <c r="H75" s="131">
        <f t="shared" si="46"/>
        <v>22858000</v>
      </c>
      <c r="I75" s="132">
        <f t="shared" si="46"/>
        <v>15588825</v>
      </c>
      <c r="J75" s="131">
        <f t="shared" si="46"/>
        <v>51723000</v>
      </c>
      <c r="K75" s="132">
        <f t="shared" si="46"/>
        <v>39642440</v>
      </c>
      <c r="L75" s="131">
        <f t="shared" si="46"/>
        <v>18174000</v>
      </c>
      <c r="M75" s="132">
        <f t="shared" si="46"/>
        <v>10394411</v>
      </c>
      <c r="N75" s="131">
        <f t="shared" si="46"/>
        <v>23278000</v>
      </c>
      <c r="O75" s="132">
        <f t="shared" si="46"/>
        <v>40711627</v>
      </c>
      <c r="P75" s="131">
        <f>$H75      +$J75      +$L75      +$N75</f>
        <v>116033000</v>
      </c>
      <c r="Q75" s="132">
        <f>$I75      +$K75      +$M75      +$O75</f>
        <v>106337303</v>
      </c>
      <c r="R75" s="72">
        <f>IF(($L75      =0),0,((($N75      -$L75      )/$L75      )*100))</f>
        <v>28.084076152745681</v>
      </c>
      <c r="S75" s="73">
        <f>IF(($M75      =0),0,((($O75      -$M75      )/$M75      )*100))</f>
        <v>291.66843604702564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96.558180562374645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88.489796037247544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141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142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143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144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145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146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147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148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149</v>
      </c>
    </row>
    <row r="118" spans="1:23" x14ac:dyDescent="0.2">
      <c r="A118" s="35" t="s">
        <v>150</v>
      </c>
    </row>
    <row r="119" spans="1:23" x14ac:dyDescent="0.2">
      <c r="A119" s="35" t="s">
        <v>151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152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153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154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a84q/bylMSXMuRGM/wpkAPrgc5qusT016PWImgmk3sponghXzSbl/bPLC0Gq5ylXgd5jn4HHBDXoRMEHtErUFg==" saltValue="wQbEkOG6JIH400QS7HRyL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39000</v>
      </c>
      <c r="I10" s="120"/>
      <c r="J10" s="119">
        <v>311000</v>
      </c>
      <c r="K10" s="120">
        <v>1043800</v>
      </c>
      <c r="L10" s="119">
        <v>225000</v>
      </c>
      <c r="M10" s="120">
        <v>524234</v>
      </c>
      <c r="N10" s="119">
        <v>264000</v>
      </c>
      <c r="O10" s="120">
        <v>264168</v>
      </c>
      <c r="P10" s="119">
        <f t="shared" ref="P10:P17" si="1">$H10      +$J10      +$L10      +$N10</f>
        <v>839000</v>
      </c>
      <c r="Q10" s="120">
        <f t="shared" ref="Q10:Q17" si="2">$I10      +$K10      +$M10      +$O10</f>
        <v>1832202</v>
      </c>
      <c r="R10" s="59">
        <f t="shared" ref="R10:R17" si="3">IF(($L10      =0),0,((($N10      -$L10      )/$L10      )*100))</f>
        <v>17.333333333333336</v>
      </c>
      <c r="S10" s="60">
        <f t="shared" ref="S10:S17" si="4">IF(($M10      =0),0,((($O10      -$M10      )/$M10      )*100))</f>
        <v>-49.608762499189289</v>
      </c>
      <c r="T10" s="59">
        <f t="shared" ref="T10:T17" si="5">IF(($E10      =0),0,(($P10      /$E10      )*100))</f>
        <v>27.966666666666669</v>
      </c>
      <c r="U10" s="61">
        <f t="shared" ref="U10:U17" si="6">IF(($E10      =0),0,(($Q10      /$E10      )*100))</f>
        <v>61.073399999999999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>
        <v>4800000</v>
      </c>
      <c r="C11" s="118"/>
      <c r="D11" s="118"/>
      <c r="E11" s="118">
        <f t="shared" si="0"/>
        <v>4800000</v>
      </c>
      <c r="F11" s="119">
        <v>4800000</v>
      </c>
      <c r="G11" s="120">
        <v>4800000</v>
      </c>
      <c r="H11" s="119">
        <v>825000</v>
      </c>
      <c r="I11" s="120">
        <v>417596</v>
      </c>
      <c r="J11" s="119">
        <v>1243000</v>
      </c>
      <c r="K11" s="120">
        <v>679865</v>
      </c>
      <c r="L11" s="119">
        <v>1227000</v>
      </c>
      <c r="M11" s="120">
        <v>298006</v>
      </c>
      <c r="N11" s="119">
        <v>936000</v>
      </c>
      <c r="O11" s="120">
        <v>1001880</v>
      </c>
      <c r="P11" s="119">
        <f t="shared" si="1"/>
        <v>4231000</v>
      </c>
      <c r="Q11" s="120">
        <f t="shared" si="2"/>
        <v>2397347</v>
      </c>
      <c r="R11" s="59">
        <f t="shared" si="3"/>
        <v>-23.716381418092912</v>
      </c>
      <c r="S11" s="60">
        <f t="shared" si="4"/>
        <v>236.19457326362556</v>
      </c>
      <c r="T11" s="59">
        <f t="shared" si="5"/>
        <v>88.145833333333329</v>
      </c>
      <c r="U11" s="61">
        <f t="shared" si="6"/>
        <v>49.944729166666669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7800000</v>
      </c>
      <c r="C17" s="121">
        <f>SUM(C9:C16)</f>
        <v>0</v>
      </c>
      <c r="D17" s="121"/>
      <c r="E17" s="121">
        <f t="shared" si="0"/>
        <v>7800000</v>
      </c>
      <c r="F17" s="122">
        <f t="shared" ref="F17:O17" si="7">SUM(F9:F16)</f>
        <v>7800000</v>
      </c>
      <c r="G17" s="123">
        <f t="shared" si="7"/>
        <v>7800000</v>
      </c>
      <c r="H17" s="122">
        <f t="shared" si="7"/>
        <v>864000</v>
      </c>
      <c r="I17" s="123">
        <f t="shared" si="7"/>
        <v>417596</v>
      </c>
      <c r="J17" s="122">
        <f t="shared" si="7"/>
        <v>1554000</v>
      </c>
      <c r="K17" s="123">
        <f t="shared" si="7"/>
        <v>1723665</v>
      </c>
      <c r="L17" s="122">
        <f t="shared" si="7"/>
        <v>1452000</v>
      </c>
      <c r="M17" s="123">
        <f t="shared" si="7"/>
        <v>822240</v>
      </c>
      <c r="N17" s="122">
        <f t="shared" si="7"/>
        <v>1200000</v>
      </c>
      <c r="O17" s="123">
        <f t="shared" si="7"/>
        <v>1266048</v>
      </c>
      <c r="P17" s="122">
        <f t="shared" si="1"/>
        <v>5070000</v>
      </c>
      <c r="Q17" s="123">
        <f t="shared" si="2"/>
        <v>4229549</v>
      </c>
      <c r="R17" s="63">
        <f t="shared" si="3"/>
        <v>-17.355371900826448</v>
      </c>
      <c r="S17" s="64">
        <f t="shared" si="4"/>
        <v>53.975481611208409</v>
      </c>
      <c r="T17" s="63">
        <f>IF((SUM($E9:$E14))=0,0,(P17/(SUM($E9:$E14))*100))</f>
        <v>65</v>
      </c>
      <c r="U17" s="65">
        <f>IF((SUM($E9:$E14))=0,0,(Q17/(SUM($E9:$E14))*100))</f>
        <v>54.224987179487186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>
        <v>7000000</v>
      </c>
      <c r="D22" s="118"/>
      <c r="E22" s="118">
        <f t="shared" si="8"/>
        <v>7000000</v>
      </c>
      <c r="F22" s="119">
        <v>7000000</v>
      </c>
      <c r="G22" s="120">
        <v>7000000</v>
      </c>
      <c r="H22" s="119"/>
      <c r="I22" s="120"/>
      <c r="J22" s="119"/>
      <c r="K22" s="120"/>
      <c r="L22" s="119"/>
      <c r="M22" s="120"/>
      <c r="N22" s="119"/>
      <c r="O22" s="120">
        <v>1915650</v>
      </c>
      <c r="P22" s="119">
        <f t="shared" si="9"/>
        <v>0</v>
      </c>
      <c r="Q22" s="120">
        <f t="shared" si="10"/>
        <v>1915650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27.366428571428571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7000000</v>
      </c>
      <c r="D26" s="121"/>
      <c r="E26" s="121">
        <f t="shared" si="8"/>
        <v>7000000</v>
      </c>
      <c r="F26" s="122">
        <f t="shared" ref="F26:O26" si="15">SUM(F19:F25)</f>
        <v>7000000</v>
      </c>
      <c r="G26" s="123">
        <f t="shared" si="15"/>
        <v>7000000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1915650</v>
      </c>
      <c r="P26" s="122">
        <f t="shared" si="9"/>
        <v>0</v>
      </c>
      <c r="Q26" s="123">
        <f t="shared" si="10"/>
        <v>1915650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27.366428571428571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2638000</v>
      </c>
      <c r="C31" s="118"/>
      <c r="D31" s="118"/>
      <c r="E31" s="118">
        <f>$B31      +$C31      +$D31</f>
        <v>2638000</v>
      </c>
      <c r="F31" s="119">
        <v>2638000</v>
      </c>
      <c r="G31" s="120">
        <v>2638000</v>
      </c>
      <c r="H31" s="119">
        <v>858000</v>
      </c>
      <c r="I31" s="120"/>
      <c r="J31" s="119">
        <v>443000</v>
      </c>
      <c r="K31" s="120">
        <v>1619530</v>
      </c>
      <c r="L31" s="119">
        <v>1126000</v>
      </c>
      <c r="M31" s="120">
        <v>693073</v>
      </c>
      <c r="N31" s="119">
        <v>211000</v>
      </c>
      <c r="O31" s="120">
        <v>1179678</v>
      </c>
      <c r="P31" s="119">
        <f>$H31      +$J31      +$L31      +$N31</f>
        <v>2638000</v>
      </c>
      <c r="Q31" s="120">
        <f>$I31      +$K31      +$M31      +$O31</f>
        <v>3492281</v>
      </c>
      <c r="R31" s="59">
        <f>IF(($L31      =0),0,((($N31      -$L31      )/$L31      )*100))</f>
        <v>-81.261101243339255</v>
      </c>
      <c r="S31" s="60">
        <f>IF(($M31      =0),0,((($O31      -$M31      )/$M31      )*100))</f>
        <v>70.209775882194222</v>
      </c>
      <c r="T31" s="59">
        <f>IF(($E31      =0),0,(($P31      /$E31      )*100))</f>
        <v>100</v>
      </c>
      <c r="U31" s="61">
        <f>IF(($E31      =0),0,(($Q31      /$E31      )*100))</f>
        <v>132.38366186504928</v>
      </c>
      <c r="V31" s="119">
        <v>1080000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2638000</v>
      </c>
      <c r="C32" s="121">
        <f>SUM(C28:C31)</f>
        <v>0</v>
      </c>
      <c r="D32" s="121"/>
      <c r="E32" s="121">
        <f>$B32      +$C32      +$D32</f>
        <v>2638000</v>
      </c>
      <c r="F32" s="122">
        <f t="shared" ref="F32:O32" si="16">SUM(F28:F31)</f>
        <v>2638000</v>
      </c>
      <c r="G32" s="123">
        <f t="shared" si="16"/>
        <v>2638000</v>
      </c>
      <c r="H32" s="122">
        <f t="shared" si="16"/>
        <v>858000</v>
      </c>
      <c r="I32" s="123">
        <f t="shared" si="16"/>
        <v>0</v>
      </c>
      <c r="J32" s="122">
        <f t="shared" si="16"/>
        <v>443000</v>
      </c>
      <c r="K32" s="123">
        <f t="shared" si="16"/>
        <v>1619530</v>
      </c>
      <c r="L32" s="122">
        <f t="shared" si="16"/>
        <v>1126000</v>
      </c>
      <c r="M32" s="123">
        <f t="shared" si="16"/>
        <v>693073</v>
      </c>
      <c r="N32" s="122">
        <f t="shared" si="16"/>
        <v>211000</v>
      </c>
      <c r="O32" s="123">
        <f t="shared" si="16"/>
        <v>1179678</v>
      </c>
      <c r="P32" s="122">
        <f>$H32      +$J32      +$L32      +$N32</f>
        <v>2638000</v>
      </c>
      <c r="Q32" s="123">
        <f>$I32      +$K32      +$M32      +$O32</f>
        <v>3492281</v>
      </c>
      <c r="R32" s="63">
        <f>IF(($L32      =0),0,((($N32      -$L32      )/$L32      )*100))</f>
        <v>-81.261101243339255</v>
      </c>
      <c r="S32" s="64">
        <f>IF(($M32      =0),0,((($O32      -$M32      )/$M32      )*100))</f>
        <v>70.209775882194222</v>
      </c>
      <c r="T32" s="63">
        <f>IF($E32   =0,0,($P32   /$E32   )*100)</f>
        <v>100</v>
      </c>
      <c r="U32" s="65">
        <f>IF($E32   =0,0,($Q32   /$E32   )*100)</f>
        <v>132.38366186504928</v>
      </c>
      <c r="V32" s="122">
        <f>SUM(V28:V31)</f>
        <v>1080000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3557000</v>
      </c>
      <c r="C34" s="118"/>
      <c r="D34" s="118"/>
      <c r="E34" s="118">
        <f>$B34      +$C34      +$D34</f>
        <v>3557000</v>
      </c>
      <c r="F34" s="119">
        <v>3557000</v>
      </c>
      <c r="G34" s="120">
        <v>3557000</v>
      </c>
      <c r="H34" s="119">
        <v>889000</v>
      </c>
      <c r="I34" s="120">
        <v>906200</v>
      </c>
      <c r="J34" s="119">
        <v>855000</v>
      </c>
      <c r="K34" s="120">
        <v>1513063</v>
      </c>
      <c r="L34" s="119">
        <v>570000</v>
      </c>
      <c r="M34" s="120">
        <v>561600</v>
      </c>
      <c r="N34" s="119">
        <v>574000</v>
      </c>
      <c r="O34" s="120">
        <v>908766</v>
      </c>
      <c r="P34" s="119">
        <f>$H34      +$J34      +$L34      +$N34</f>
        <v>2888000</v>
      </c>
      <c r="Q34" s="120">
        <f>$I34      +$K34      +$M34      +$O34</f>
        <v>3889629</v>
      </c>
      <c r="R34" s="59">
        <f>IF(($L34      =0),0,((($N34      -$L34      )/$L34      )*100))</f>
        <v>0.70175438596491224</v>
      </c>
      <c r="S34" s="60">
        <f>IF(($M34      =0),0,((($O34      -$M34      )/$M34      )*100))</f>
        <v>61.817307692307686</v>
      </c>
      <c r="T34" s="59">
        <f>IF(($E34      =0),0,(($P34      /$E34      )*100))</f>
        <v>81.192015743604159</v>
      </c>
      <c r="U34" s="61">
        <f>IF(($E34      =0),0,(($Q34      /$E34      )*100))</f>
        <v>109.3513916221535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3557000</v>
      </c>
      <c r="C35" s="121">
        <f>C34</f>
        <v>0</v>
      </c>
      <c r="D35" s="121"/>
      <c r="E35" s="121">
        <f>$B35      +$C35      +$D35</f>
        <v>3557000</v>
      </c>
      <c r="F35" s="122">
        <f t="shared" ref="F35:O35" si="17">F34</f>
        <v>3557000</v>
      </c>
      <c r="G35" s="123">
        <f t="shared" si="17"/>
        <v>3557000</v>
      </c>
      <c r="H35" s="122">
        <f t="shared" si="17"/>
        <v>889000</v>
      </c>
      <c r="I35" s="123">
        <f t="shared" si="17"/>
        <v>906200</v>
      </c>
      <c r="J35" s="122">
        <f t="shared" si="17"/>
        <v>855000</v>
      </c>
      <c r="K35" s="123">
        <f t="shared" si="17"/>
        <v>1513063</v>
      </c>
      <c r="L35" s="122">
        <f t="shared" si="17"/>
        <v>570000</v>
      </c>
      <c r="M35" s="123">
        <f t="shared" si="17"/>
        <v>561600</v>
      </c>
      <c r="N35" s="122">
        <f t="shared" si="17"/>
        <v>574000</v>
      </c>
      <c r="O35" s="123">
        <f t="shared" si="17"/>
        <v>908766</v>
      </c>
      <c r="P35" s="122">
        <f>$H35      +$J35      +$L35      +$N35</f>
        <v>2888000</v>
      </c>
      <c r="Q35" s="123">
        <f>$I35      +$K35      +$M35      +$O35</f>
        <v>3889629</v>
      </c>
      <c r="R35" s="63">
        <f>IF(($L35      =0),0,((($N35      -$L35      )/$L35      )*100))</f>
        <v>0.70175438596491224</v>
      </c>
      <c r="S35" s="64">
        <f>IF(($M35      =0),0,((($O35      -$M35      )/$M35      )*100))</f>
        <v>61.817307692307686</v>
      </c>
      <c r="T35" s="63">
        <f>IF($E35   =0,0,($P35   /$E35   )*100)</f>
        <v>81.192015743604159</v>
      </c>
      <c r="U35" s="65">
        <f>IF($E35   =0,0,($Q35   /$E35   )*100)</f>
        <v>109.3513916221535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113170000</v>
      </c>
      <c r="C46" s="118"/>
      <c r="D46" s="118"/>
      <c r="E46" s="118">
        <f t="shared" si="26"/>
        <v>113170000</v>
      </c>
      <c r="F46" s="119">
        <v>113170000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82217000</v>
      </c>
      <c r="C53" s="118"/>
      <c r="D53" s="118"/>
      <c r="E53" s="118">
        <f t="shared" si="26"/>
        <v>82217000</v>
      </c>
      <c r="F53" s="119">
        <v>82217000</v>
      </c>
      <c r="G53" s="120">
        <v>82217000</v>
      </c>
      <c r="H53" s="119">
        <v>30308000</v>
      </c>
      <c r="I53" s="120">
        <v>31976611</v>
      </c>
      <c r="J53" s="119">
        <v>29416000</v>
      </c>
      <c r="K53" s="120">
        <v>29416544</v>
      </c>
      <c r="L53" s="119">
        <v>22493000</v>
      </c>
      <c r="M53" s="120">
        <v>42972361</v>
      </c>
      <c r="N53" s="119"/>
      <c r="O53" s="120">
        <v>-14392783</v>
      </c>
      <c r="P53" s="119">
        <f t="shared" si="27"/>
        <v>82217000</v>
      </c>
      <c r="Q53" s="120">
        <f t="shared" si="28"/>
        <v>89972733</v>
      </c>
      <c r="R53" s="59">
        <f t="shared" si="29"/>
        <v>-100</v>
      </c>
      <c r="S53" s="60">
        <f t="shared" si="30"/>
        <v>-133.4931166570066</v>
      </c>
      <c r="T53" s="59">
        <f t="shared" si="31"/>
        <v>100</v>
      </c>
      <c r="U53" s="61">
        <f t="shared" si="32"/>
        <v>109.43324738192833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195387000</v>
      </c>
      <c r="C55" s="121">
        <f>SUM(C44:C54)</f>
        <v>0</v>
      </c>
      <c r="D55" s="121"/>
      <c r="E55" s="121">
        <f t="shared" si="26"/>
        <v>195387000</v>
      </c>
      <c r="F55" s="122">
        <f t="shared" ref="F55:O55" si="33">SUM(F44:F54)</f>
        <v>195387000</v>
      </c>
      <c r="G55" s="123">
        <f t="shared" si="33"/>
        <v>82217000</v>
      </c>
      <c r="H55" s="122">
        <f t="shared" si="33"/>
        <v>30308000</v>
      </c>
      <c r="I55" s="123">
        <f t="shared" si="33"/>
        <v>31976611</v>
      </c>
      <c r="J55" s="122">
        <f t="shared" si="33"/>
        <v>29416000</v>
      </c>
      <c r="K55" s="123">
        <f t="shared" si="33"/>
        <v>29416544</v>
      </c>
      <c r="L55" s="122">
        <f t="shared" si="33"/>
        <v>22493000</v>
      </c>
      <c r="M55" s="123">
        <f t="shared" si="33"/>
        <v>42972361</v>
      </c>
      <c r="N55" s="122">
        <f t="shared" si="33"/>
        <v>0</v>
      </c>
      <c r="O55" s="123">
        <f t="shared" si="33"/>
        <v>-14392783</v>
      </c>
      <c r="P55" s="122">
        <f t="shared" si="27"/>
        <v>82217000</v>
      </c>
      <c r="Q55" s="123">
        <f t="shared" si="28"/>
        <v>89972733</v>
      </c>
      <c r="R55" s="63">
        <f t="shared" si="29"/>
        <v>-100</v>
      </c>
      <c r="S55" s="64">
        <f t="shared" si="30"/>
        <v>-133.4931166570066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109.43324738192833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209382000</v>
      </c>
      <c r="C69" s="130">
        <f>SUM(C9:C16,C19:C25,C28:C31,C34,C37:C41,C44:C54,C57:C60,C63:C67)</f>
        <v>7000000</v>
      </c>
      <c r="D69" s="130"/>
      <c r="E69" s="130">
        <f t="shared" si="35"/>
        <v>216382000</v>
      </c>
      <c r="F69" s="131">
        <f t="shared" ref="F69:O69" si="43">SUM(F9:F16,F19:F25,F28:F31,F34,F37:F41,F44:F54,F57:F60,F63:F67)</f>
        <v>216382000</v>
      </c>
      <c r="G69" s="132">
        <f t="shared" si="43"/>
        <v>103212000</v>
      </c>
      <c r="H69" s="131">
        <f t="shared" si="43"/>
        <v>32919000</v>
      </c>
      <c r="I69" s="132">
        <f t="shared" si="43"/>
        <v>33300407</v>
      </c>
      <c r="J69" s="131">
        <f t="shared" si="43"/>
        <v>32268000</v>
      </c>
      <c r="K69" s="132">
        <f t="shared" si="43"/>
        <v>34272802</v>
      </c>
      <c r="L69" s="131">
        <f t="shared" si="43"/>
        <v>25641000</v>
      </c>
      <c r="M69" s="132">
        <f t="shared" si="43"/>
        <v>45049274</v>
      </c>
      <c r="N69" s="131">
        <f t="shared" si="43"/>
        <v>1985000</v>
      </c>
      <c r="O69" s="132">
        <f t="shared" si="43"/>
        <v>-9122641</v>
      </c>
      <c r="P69" s="131">
        <f t="shared" si="36"/>
        <v>92813000</v>
      </c>
      <c r="Q69" s="132">
        <f t="shared" si="37"/>
        <v>103499842</v>
      </c>
      <c r="R69" s="72">
        <f t="shared" si="38"/>
        <v>-92.258492258492268</v>
      </c>
      <c r="S69" s="73">
        <f t="shared" si="39"/>
        <v>-120.25036185932763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89.924621168081231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100.27888423826687</v>
      </c>
      <c r="V69" s="131">
        <f>SUM(V9:V16,V19:V25,V28:V31,V34,V37:V41,V44:V54,V57:V60,V63:V67)</f>
        <v>1080000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616348000</v>
      </c>
      <c r="C71" s="118"/>
      <c r="D71" s="118"/>
      <c r="E71" s="118">
        <f>$B71      +$C71      +$D71</f>
        <v>616348000</v>
      </c>
      <c r="F71" s="119">
        <v>616348000</v>
      </c>
      <c r="G71" s="120">
        <v>616348000</v>
      </c>
      <c r="H71" s="119">
        <v>173919000</v>
      </c>
      <c r="I71" s="120">
        <v>225976453</v>
      </c>
      <c r="J71" s="119">
        <v>167725000</v>
      </c>
      <c r="K71" s="120">
        <v>173273600</v>
      </c>
      <c r="L71" s="119">
        <v>123168000</v>
      </c>
      <c r="M71" s="120">
        <v>191557106</v>
      </c>
      <c r="N71" s="119">
        <v>151535000</v>
      </c>
      <c r="O71" s="120">
        <v>35929561</v>
      </c>
      <c r="P71" s="119">
        <f>$H71      +$J71      +$L71      +$N71</f>
        <v>616347000</v>
      </c>
      <c r="Q71" s="120">
        <f>$I71      +$K71      +$M71      +$O71</f>
        <v>626736720</v>
      </c>
      <c r="R71" s="59">
        <f>IF(($L71      =0),0,((($N71      -$L71      )/$L71      )*100))</f>
        <v>23.031144453104702</v>
      </c>
      <c r="S71" s="60">
        <f>IF(($M71      =0),0,((($O71      -$M71      )/$M71      )*100))</f>
        <v>-81.243420434635297</v>
      </c>
      <c r="T71" s="59">
        <f>IF(($E71      =0),0,(($P71      /$E71      )*100))</f>
        <v>99.999837753996118</v>
      </c>
      <c r="U71" s="61">
        <f>IF(($E71      =0),0,(($Q71      /$E71      )*100))</f>
        <v>101.68552830543784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616348000</v>
      </c>
      <c r="C73" s="127">
        <f>SUM(C71:C72)</f>
        <v>0</v>
      </c>
      <c r="D73" s="127"/>
      <c r="E73" s="127">
        <f>$B73      +$C73      +$D73</f>
        <v>616348000</v>
      </c>
      <c r="F73" s="128">
        <f t="shared" ref="F73:O73" si="44">SUM(F71:F72)</f>
        <v>616348000</v>
      </c>
      <c r="G73" s="129">
        <f t="shared" si="44"/>
        <v>616348000</v>
      </c>
      <c r="H73" s="128">
        <f t="shared" si="44"/>
        <v>173919000</v>
      </c>
      <c r="I73" s="129">
        <f t="shared" si="44"/>
        <v>225976453</v>
      </c>
      <c r="J73" s="128">
        <f t="shared" si="44"/>
        <v>167725000</v>
      </c>
      <c r="K73" s="129">
        <f t="shared" si="44"/>
        <v>173273600</v>
      </c>
      <c r="L73" s="128">
        <f t="shared" si="44"/>
        <v>123168000</v>
      </c>
      <c r="M73" s="129">
        <f t="shared" si="44"/>
        <v>191557106</v>
      </c>
      <c r="N73" s="128">
        <f t="shared" si="44"/>
        <v>151535000</v>
      </c>
      <c r="O73" s="129">
        <f t="shared" si="44"/>
        <v>35929561</v>
      </c>
      <c r="P73" s="128">
        <f>$H73      +$J73      +$L73      +$N73</f>
        <v>616347000</v>
      </c>
      <c r="Q73" s="129">
        <f>$I73      +$K73      +$M73      +$O73</f>
        <v>626736720</v>
      </c>
      <c r="R73" s="68">
        <f>IF(($L73      =0),0,((($N73      -$L73      )/$L73      )*100))</f>
        <v>23.031144453104702</v>
      </c>
      <c r="S73" s="69">
        <f>IF(($M73      =0),0,((($O73      -$M73      )/$M73      )*100))</f>
        <v>-81.243420434635297</v>
      </c>
      <c r="T73" s="68">
        <f>IF(($E71      =0),0,(($P71      /$E71      )*100))</f>
        <v>99.999837753996118</v>
      </c>
      <c r="U73" s="70">
        <f>IF($E71   =0,0,($Q71   /$E71 )*100)</f>
        <v>101.68552830543784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616348000</v>
      </c>
      <c r="C74" s="130">
        <f>SUM(C71:C72)</f>
        <v>0</v>
      </c>
      <c r="D74" s="130"/>
      <c r="E74" s="130">
        <f>$B74      +$C74      +$D74</f>
        <v>616348000</v>
      </c>
      <c r="F74" s="131">
        <f t="shared" ref="F74:O74" si="45">SUM(F71:F72)</f>
        <v>616348000</v>
      </c>
      <c r="G74" s="132">
        <f t="shared" si="45"/>
        <v>616348000</v>
      </c>
      <c r="H74" s="131">
        <f t="shared" si="45"/>
        <v>173919000</v>
      </c>
      <c r="I74" s="132">
        <f t="shared" si="45"/>
        <v>225976453</v>
      </c>
      <c r="J74" s="131">
        <f t="shared" si="45"/>
        <v>167725000</v>
      </c>
      <c r="K74" s="132">
        <f t="shared" si="45"/>
        <v>173273600</v>
      </c>
      <c r="L74" s="131">
        <f t="shared" si="45"/>
        <v>123168000</v>
      </c>
      <c r="M74" s="132">
        <f t="shared" si="45"/>
        <v>191557106</v>
      </c>
      <c r="N74" s="131">
        <f t="shared" si="45"/>
        <v>151535000</v>
      </c>
      <c r="O74" s="132">
        <f t="shared" si="45"/>
        <v>35929561</v>
      </c>
      <c r="P74" s="131">
        <f>$H74      +$J74      +$L74      +$N74</f>
        <v>616347000</v>
      </c>
      <c r="Q74" s="132">
        <f>$I74      +$K74      +$M74      +$O74</f>
        <v>626736720</v>
      </c>
      <c r="R74" s="72">
        <f>IF(($L74      =0),0,((($N74      -$L74      )/$L74      )*100))</f>
        <v>23.031144453104702</v>
      </c>
      <c r="S74" s="73">
        <f>IF(($M74      =0),0,((($O74      -$M74      )/$M74      )*100))</f>
        <v>-81.243420434635297</v>
      </c>
      <c r="T74" s="72">
        <f>IF(($E71      =0),0,(($P71      /$E71      )*100))</f>
        <v>99.999837753996118</v>
      </c>
      <c r="U74" s="76">
        <f>IF($E71   =0,0,($Q71   /$E71 )*100)</f>
        <v>101.68552830543784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825730000</v>
      </c>
      <c r="C75" s="130">
        <f>SUM(C9:C16,C19:C25,C28:C31,C34,C37:C41,C44:C54,C57:C60,C63:C67,C71:C72)</f>
        <v>7000000</v>
      </c>
      <c r="D75" s="130"/>
      <c r="E75" s="130">
        <f>$B75      +$C75      +$D75</f>
        <v>832730000</v>
      </c>
      <c r="F75" s="131">
        <f t="shared" ref="F75:O75" si="46">SUM(F9:F16,F19:F25,F28:F31,F34,F37:F41,F44:F54,F57:F60,F63:F67,F71:F72)</f>
        <v>832730000</v>
      </c>
      <c r="G75" s="132">
        <f t="shared" si="46"/>
        <v>719560000</v>
      </c>
      <c r="H75" s="131">
        <f t="shared" si="46"/>
        <v>206838000</v>
      </c>
      <c r="I75" s="132">
        <f t="shared" si="46"/>
        <v>259276860</v>
      </c>
      <c r="J75" s="131">
        <f t="shared" si="46"/>
        <v>199993000</v>
      </c>
      <c r="K75" s="132">
        <f t="shared" si="46"/>
        <v>207546402</v>
      </c>
      <c r="L75" s="131">
        <f t="shared" si="46"/>
        <v>148809000</v>
      </c>
      <c r="M75" s="132">
        <f t="shared" si="46"/>
        <v>236606380</v>
      </c>
      <c r="N75" s="131">
        <f t="shared" si="46"/>
        <v>153520000</v>
      </c>
      <c r="O75" s="132">
        <f t="shared" si="46"/>
        <v>26806920</v>
      </c>
      <c r="P75" s="131">
        <f>$H75      +$J75      +$L75      +$N75</f>
        <v>709160000</v>
      </c>
      <c r="Q75" s="132">
        <f>$I75      +$K75      +$M75      +$O75</f>
        <v>730236562</v>
      </c>
      <c r="R75" s="72">
        <f>IF(($L75      =0),0,((($N75      -$L75      )/$L75      )*100))</f>
        <v>3.1658031436270653</v>
      </c>
      <c r="S75" s="73">
        <f>IF(($M75      =0),0,((($O75      -$M75      )/$M75      )*100))</f>
        <v>-88.670246339088578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98.554672299738726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101.48376257713048</v>
      </c>
      <c r="V75" s="131">
        <f>SUM(V9:V16,V19:V25,V28:V31,V34,V37:V41,V44:V54,V57:V60,V63:V67,V71:V72)</f>
        <v>1080000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141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142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143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144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145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146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147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148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149</v>
      </c>
    </row>
    <row r="118" spans="1:23" x14ac:dyDescent="0.2">
      <c r="A118" s="35" t="s">
        <v>150</v>
      </c>
    </row>
    <row r="119" spans="1:23" x14ac:dyDescent="0.2">
      <c r="A119" s="35" t="s">
        <v>151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152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153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154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Uog/TDRSfvaGAOdC18jEFxU6Eev6lpAg3+HFSB/08r3LT/oFeiDzPaEvfzXdxefP8mCWthWXNm+Wf0DXbDrOAw==" saltValue="mSNZ4Fjn0j2Okx62foPOQ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2400000</v>
      </c>
      <c r="C10" s="118"/>
      <c r="D10" s="118"/>
      <c r="E10" s="118">
        <f t="shared" ref="E10:E17" si="0">$B10      +$C10      +$D10</f>
        <v>2400000</v>
      </c>
      <c r="F10" s="119">
        <v>2400000</v>
      </c>
      <c r="G10" s="120">
        <v>2400000</v>
      </c>
      <c r="H10" s="119"/>
      <c r="I10" s="120">
        <v>6744</v>
      </c>
      <c r="J10" s="119">
        <v>845000</v>
      </c>
      <c r="K10" s="120">
        <v>925798</v>
      </c>
      <c r="L10" s="119">
        <v>143000</v>
      </c>
      <c r="M10" s="120">
        <v>502301</v>
      </c>
      <c r="N10" s="119">
        <v>572000</v>
      </c>
      <c r="O10" s="120">
        <v>965158</v>
      </c>
      <c r="P10" s="119">
        <f t="shared" ref="P10:P17" si="1">$H10      +$J10      +$L10      +$N10</f>
        <v>1560000</v>
      </c>
      <c r="Q10" s="120">
        <f t="shared" ref="Q10:Q17" si="2">$I10      +$K10      +$M10      +$O10</f>
        <v>2400001</v>
      </c>
      <c r="R10" s="59">
        <f t="shared" ref="R10:R17" si="3">IF(($L10      =0),0,((($N10      -$L10      )/$L10      )*100))</f>
        <v>300</v>
      </c>
      <c r="S10" s="60">
        <f t="shared" ref="S10:S17" si="4">IF(($M10      =0),0,((($O10      -$M10      )/$M10      )*100))</f>
        <v>92.147337950750639</v>
      </c>
      <c r="T10" s="59">
        <f t="shared" ref="T10:T17" si="5">IF(($E10      =0),0,(($P10      /$E10      )*100))</f>
        <v>65</v>
      </c>
      <c r="U10" s="61">
        <f t="shared" ref="U10:U17" si="6">IF(($E10      =0),0,(($Q10      /$E10      )*100))</f>
        <v>100.00004166666668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2400000</v>
      </c>
      <c r="C17" s="121">
        <f>SUM(C9:C16)</f>
        <v>0</v>
      </c>
      <c r="D17" s="121"/>
      <c r="E17" s="121">
        <f t="shared" si="0"/>
        <v>2400000</v>
      </c>
      <c r="F17" s="122">
        <f t="shared" ref="F17:O17" si="7">SUM(F9:F16)</f>
        <v>2400000</v>
      </c>
      <c r="G17" s="123">
        <f t="shared" si="7"/>
        <v>2400000</v>
      </c>
      <c r="H17" s="122">
        <f t="shared" si="7"/>
        <v>0</v>
      </c>
      <c r="I17" s="123">
        <f t="shared" si="7"/>
        <v>6744</v>
      </c>
      <c r="J17" s="122">
        <f t="shared" si="7"/>
        <v>845000</v>
      </c>
      <c r="K17" s="123">
        <f t="shared" si="7"/>
        <v>925798</v>
      </c>
      <c r="L17" s="122">
        <f t="shared" si="7"/>
        <v>143000</v>
      </c>
      <c r="M17" s="123">
        <f t="shared" si="7"/>
        <v>502301</v>
      </c>
      <c r="N17" s="122">
        <f t="shared" si="7"/>
        <v>572000</v>
      </c>
      <c r="O17" s="123">
        <f t="shared" si="7"/>
        <v>965158</v>
      </c>
      <c r="P17" s="122">
        <f t="shared" si="1"/>
        <v>1560000</v>
      </c>
      <c r="Q17" s="123">
        <f t="shared" si="2"/>
        <v>2400001</v>
      </c>
      <c r="R17" s="63">
        <f t="shared" si="3"/>
        <v>300</v>
      </c>
      <c r="S17" s="64">
        <f t="shared" si="4"/>
        <v>92.147337950750639</v>
      </c>
      <c r="T17" s="63">
        <f>IF((SUM($E9:$E14))=0,0,(P17/(SUM($E9:$E14))*100))</f>
        <v>65</v>
      </c>
      <c r="U17" s="65">
        <f>IF((SUM($E9:$E14))=0,0,(Q17/(SUM($E9:$E14))*100))</f>
        <v>100.00004166666668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15717000</v>
      </c>
      <c r="C23" s="118"/>
      <c r="D23" s="118"/>
      <c r="E23" s="118">
        <f t="shared" si="8"/>
        <v>15717000</v>
      </c>
      <c r="F23" s="119">
        <v>15717000</v>
      </c>
      <c r="G23" s="120">
        <v>15717000</v>
      </c>
      <c r="H23" s="119"/>
      <c r="I23" s="120"/>
      <c r="J23" s="119"/>
      <c r="K23" s="120"/>
      <c r="L23" s="119"/>
      <c r="M23" s="120">
        <v>3730844</v>
      </c>
      <c r="N23" s="119">
        <v>4932000</v>
      </c>
      <c r="O23" s="120">
        <v>9199223</v>
      </c>
      <c r="P23" s="119">
        <f t="shared" si="9"/>
        <v>4932000</v>
      </c>
      <c r="Q23" s="120">
        <f t="shared" si="10"/>
        <v>12930067</v>
      </c>
      <c r="R23" s="59">
        <f t="shared" si="11"/>
        <v>0</v>
      </c>
      <c r="S23" s="60">
        <f t="shared" si="12"/>
        <v>146.5721697288871</v>
      </c>
      <c r="T23" s="59">
        <f t="shared" si="13"/>
        <v>31.380034357701852</v>
      </c>
      <c r="U23" s="61">
        <f t="shared" si="14"/>
        <v>82.268034612203351</v>
      </c>
      <c r="V23" s="119">
        <v>8890000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15717000</v>
      </c>
      <c r="C26" s="121">
        <f>SUM(C19:C25)</f>
        <v>0</v>
      </c>
      <c r="D26" s="121"/>
      <c r="E26" s="121">
        <f t="shared" si="8"/>
        <v>15717000</v>
      </c>
      <c r="F26" s="122">
        <f t="shared" ref="F26:O26" si="15">SUM(F19:F25)</f>
        <v>15717000</v>
      </c>
      <c r="G26" s="123">
        <f t="shared" si="15"/>
        <v>15717000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3730844</v>
      </c>
      <c r="N26" s="122">
        <f t="shared" si="15"/>
        <v>4932000</v>
      </c>
      <c r="O26" s="123">
        <f t="shared" si="15"/>
        <v>9199223</v>
      </c>
      <c r="P26" s="122">
        <f t="shared" si="9"/>
        <v>4932000</v>
      </c>
      <c r="Q26" s="123">
        <f t="shared" si="10"/>
        <v>12930067</v>
      </c>
      <c r="R26" s="63">
        <f t="shared" si="11"/>
        <v>0</v>
      </c>
      <c r="S26" s="64">
        <f t="shared" si="12"/>
        <v>146.5721697288871</v>
      </c>
      <c r="T26" s="63">
        <f>IF(($E26-$E21-$E25)   =0,0,($P26   /($E26-$E21-$E25)   )*100)</f>
        <v>31.380034357701852</v>
      </c>
      <c r="U26" s="65">
        <f>IF(($E26-$E21-$E25)   =0,0,($Q26   /($E26-$E21-$E25)   )*100)</f>
        <v>82.268034612203351</v>
      </c>
      <c r="V26" s="122">
        <f>SUM(V19:V25)</f>
        <v>8890000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1769000</v>
      </c>
      <c r="C34" s="118"/>
      <c r="D34" s="118"/>
      <c r="E34" s="118">
        <f>$B34      +$C34      +$D34</f>
        <v>1769000</v>
      </c>
      <c r="F34" s="119">
        <v>1769000</v>
      </c>
      <c r="G34" s="120">
        <v>1769000</v>
      </c>
      <c r="H34" s="119">
        <v>442000</v>
      </c>
      <c r="I34" s="120">
        <v>1769000</v>
      </c>
      <c r="J34" s="119"/>
      <c r="K34" s="120"/>
      <c r="L34" s="119">
        <v>401000</v>
      </c>
      <c r="M34" s="120"/>
      <c r="N34" s="119"/>
      <c r="O34" s="120"/>
      <c r="P34" s="119">
        <f>$H34      +$J34      +$L34      +$N34</f>
        <v>843000</v>
      </c>
      <c r="Q34" s="120">
        <f>$I34      +$K34      +$M34      +$O34</f>
        <v>1769000</v>
      </c>
      <c r="R34" s="59">
        <f>IF(($L34      =0),0,((($N34      -$L34      )/$L34      )*100))</f>
        <v>-100</v>
      </c>
      <c r="S34" s="60">
        <f>IF(($M34      =0),0,((($O34      -$M34      )/$M34      )*100))</f>
        <v>0</v>
      </c>
      <c r="T34" s="59">
        <f>IF(($E34      =0),0,(($P34      /$E34      )*100))</f>
        <v>47.654041831543239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1769000</v>
      </c>
      <c r="C35" s="121">
        <f>C34</f>
        <v>0</v>
      </c>
      <c r="D35" s="121"/>
      <c r="E35" s="121">
        <f>$B35      +$C35      +$D35</f>
        <v>1769000</v>
      </c>
      <c r="F35" s="122">
        <f t="shared" ref="F35:O35" si="17">F34</f>
        <v>1769000</v>
      </c>
      <c r="G35" s="123">
        <f t="shared" si="17"/>
        <v>1769000</v>
      </c>
      <c r="H35" s="122">
        <f t="shared" si="17"/>
        <v>442000</v>
      </c>
      <c r="I35" s="123">
        <f t="shared" si="17"/>
        <v>1769000</v>
      </c>
      <c r="J35" s="122">
        <f t="shared" si="17"/>
        <v>0</v>
      </c>
      <c r="K35" s="123">
        <f t="shared" si="17"/>
        <v>0</v>
      </c>
      <c r="L35" s="122">
        <f t="shared" si="17"/>
        <v>401000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843000</v>
      </c>
      <c r="Q35" s="123">
        <f>$I35      +$K35      +$M35      +$O35</f>
        <v>1769000</v>
      </c>
      <c r="R35" s="63">
        <f>IF(($L35      =0),0,((($N35      -$L35      )/$L35      )*100))</f>
        <v>-100</v>
      </c>
      <c r="S35" s="64">
        <f>IF(($M35      =0),0,((($O35      -$M35      )/$M35      )*100))</f>
        <v>0</v>
      </c>
      <c r="T35" s="63">
        <f>IF($E35   =0,0,($P35   /$E35   )*100)</f>
        <v>47.654041831543239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4368000</v>
      </c>
      <c r="C38" s="118">
        <v>1594000</v>
      </c>
      <c r="D38" s="118"/>
      <c r="E38" s="118">
        <f t="shared" si="18"/>
        <v>5962000</v>
      </c>
      <c r="F38" s="119">
        <v>4368000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4368000</v>
      </c>
      <c r="C42" s="121">
        <f>SUM(C37:C41)</f>
        <v>1594000</v>
      </c>
      <c r="D42" s="121"/>
      <c r="E42" s="121">
        <f t="shared" si="18"/>
        <v>5962000</v>
      </c>
      <c r="F42" s="122">
        <f t="shared" ref="F42:O42" si="25">SUM(F37:F41)</f>
        <v>4368000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24254000</v>
      </c>
      <c r="C69" s="130">
        <f>SUM(C9:C16,C19:C25,C28:C31,C34,C37:C41,C44:C54,C57:C60,C63:C67)</f>
        <v>1594000</v>
      </c>
      <c r="D69" s="130"/>
      <c r="E69" s="130">
        <f t="shared" si="35"/>
        <v>25848000</v>
      </c>
      <c r="F69" s="131">
        <f t="shared" ref="F69:O69" si="43">SUM(F9:F16,F19:F25,F28:F31,F34,F37:F41,F44:F54,F57:F60,F63:F67)</f>
        <v>24254000</v>
      </c>
      <c r="G69" s="132">
        <f t="shared" si="43"/>
        <v>19886000</v>
      </c>
      <c r="H69" s="131">
        <f t="shared" si="43"/>
        <v>442000</v>
      </c>
      <c r="I69" s="132">
        <f t="shared" si="43"/>
        <v>1775744</v>
      </c>
      <c r="J69" s="131">
        <f t="shared" si="43"/>
        <v>845000</v>
      </c>
      <c r="K69" s="132">
        <f t="shared" si="43"/>
        <v>925798</v>
      </c>
      <c r="L69" s="131">
        <f t="shared" si="43"/>
        <v>544000</v>
      </c>
      <c r="M69" s="132">
        <f t="shared" si="43"/>
        <v>4233145</v>
      </c>
      <c r="N69" s="131">
        <f t="shared" si="43"/>
        <v>5504000</v>
      </c>
      <c r="O69" s="132">
        <f t="shared" si="43"/>
        <v>10164381</v>
      </c>
      <c r="P69" s="131">
        <f t="shared" si="36"/>
        <v>7335000</v>
      </c>
      <c r="Q69" s="132">
        <f t="shared" si="37"/>
        <v>17099068</v>
      </c>
      <c r="R69" s="72">
        <f t="shared" si="38"/>
        <v>911.76470588235293</v>
      </c>
      <c r="S69" s="73">
        <f t="shared" si="39"/>
        <v>140.11417043356653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36.885245901639344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85.985457105501368</v>
      </c>
      <c r="V69" s="131">
        <f>SUM(V9:V16,V19:V25,V28:V31,V34,V37:V41,V44:V54,V57:V60,V63:V67)</f>
        <v>8890000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54524000</v>
      </c>
      <c r="C71" s="118"/>
      <c r="D71" s="118"/>
      <c r="E71" s="118">
        <f>$B71      +$C71      +$D71</f>
        <v>54524000</v>
      </c>
      <c r="F71" s="119">
        <v>54524000</v>
      </c>
      <c r="G71" s="120">
        <v>54524000</v>
      </c>
      <c r="H71" s="119">
        <v>19624000</v>
      </c>
      <c r="I71" s="120">
        <v>21420497</v>
      </c>
      <c r="J71" s="119">
        <v>13372000</v>
      </c>
      <c r="K71" s="120">
        <v>11342808</v>
      </c>
      <c r="L71" s="119">
        <v>4784000</v>
      </c>
      <c r="M71" s="120">
        <v>6345745</v>
      </c>
      <c r="N71" s="119">
        <v>15963000</v>
      </c>
      <c r="O71" s="120">
        <v>14115230</v>
      </c>
      <c r="P71" s="119">
        <f>$H71      +$J71      +$L71      +$N71</f>
        <v>53743000</v>
      </c>
      <c r="Q71" s="120">
        <f>$I71      +$K71      +$M71      +$O71</f>
        <v>53224280</v>
      </c>
      <c r="R71" s="59">
        <f>IF(($L71      =0),0,((($N71      -$L71      )/$L71      )*100))</f>
        <v>233.67474916387957</v>
      </c>
      <c r="S71" s="60">
        <f>IF(($M71      =0),0,((($O71      -$M71      )/$M71      )*100))</f>
        <v>122.43613634017755</v>
      </c>
      <c r="T71" s="59">
        <f>IF(($E71      =0),0,(($P71      /$E71      )*100))</f>
        <v>98.567603257281206</v>
      </c>
      <c r="U71" s="61">
        <f>IF(($E71      =0),0,(($Q71      /$E71      )*100))</f>
        <v>97.616242388672873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54524000</v>
      </c>
      <c r="C73" s="127">
        <f>SUM(C71:C72)</f>
        <v>0</v>
      </c>
      <c r="D73" s="127"/>
      <c r="E73" s="127">
        <f>$B73      +$C73      +$D73</f>
        <v>54524000</v>
      </c>
      <c r="F73" s="128">
        <f t="shared" ref="F73:O73" si="44">SUM(F71:F72)</f>
        <v>54524000</v>
      </c>
      <c r="G73" s="129">
        <f t="shared" si="44"/>
        <v>54524000</v>
      </c>
      <c r="H73" s="128">
        <f t="shared" si="44"/>
        <v>19624000</v>
      </c>
      <c r="I73" s="129">
        <f t="shared" si="44"/>
        <v>21420497</v>
      </c>
      <c r="J73" s="128">
        <f t="shared" si="44"/>
        <v>13372000</v>
      </c>
      <c r="K73" s="129">
        <f t="shared" si="44"/>
        <v>11342808</v>
      </c>
      <c r="L73" s="128">
        <f t="shared" si="44"/>
        <v>4784000</v>
      </c>
      <c r="M73" s="129">
        <f t="shared" si="44"/>
        <v>6345745</v>
      </c>
      <c r="N73" s="128">
        <f t="shared" si="44"/>
        <v>15963000</v>
      </c>
      <c r="O73" s="129">
        <f t="shared" si="44"/>
        <v>14115230</v>
      </c>
      <c r="P73" s="128">
        <f>$H73      +$J73      +$L73      +$N73</f>
        <v>53743000</v>
      </c>
      <c r="Q73" s="129">
        <f>$I73      +$K73      +$M73      +$O73</f>
        <v>53224280</v>
      </c>
      <c r="R73" s="68">
        <f>IF(($L73      =0),0,((($N73      -$L73      )/$L73      )*100))</f>
        <v>233.67474916387957</v>
      </c>
      <c r="S73" s="69">
        <f>IF(($M73      =0),0,((($O73      -$M73      )/$M73      )*100))</f>
        <v>122.43613634017755</v>
      </c>
      <c r="T73" s="68">
        <f>IF(($E71      =0),0,(($P71      /$E71      )*100))</f>
        <v>98.567603257281206</v>
      </c>
      <c r="U73" s="70">
        <f>IF($E71   =0,0,($Q71   /$E71 )*100)</f>
        <v>97.616242388672873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54524000</v>
      </c>
      <c r="C74" s="130">
        <f>SUM(C71:C72)</f>
        <v>0</v>
      </c>
      <c r="D74" s="130"/>
      <c r="E74" s="130">
        <f>$B74      +$C74      +$D74</f>
        <v>54524000</v>
      </c>
      <c r="F74" s="131">
        <f t="shared" ref="F74:O74" si="45">SUM(F71:F72)</f>
        <v>54524000</v>
      </c>
      <c r="G74" s="132">
        <f t="shared" si="45"/>
        <v>54524000</v>
      </c>
      <c r="H74" s="131">
        <f t="shared" si="45"/>
        <v>19624000</v>
      </c>
      <c r="I74" s="132">
        <f t="shared" si="45"/>
        <v>21420497</v>
      </c>
      <c r="J74" s="131">
        <f t="shared" si="45"/>
        <v>13372000</v>
      </c>
      <c r="K74" s="132">
        <f t="shared" si="45"/>
        <v>11342808</v>
      </c>
      <c r="L74" s="131">
        <f t="shared" si="45"/>
        <v>4784000</v>
      </c>
      <c r="M74" s="132">
        <f t="shared" si="45"/>
        <v>6345745</v>
      </c>
      <c r="N74" s="131">
        <f t="shared" si="45"/>
        <v>15963000</v>
      </c>
      <c r="O74" s="132">
        <f t="shared" si="45"/>
        <v>14115230</v>
      </c>
      <c r="P74" s="131">
        <f>$H74      +$J74      +$L74      +$N74</f>
        <v>53743000</v>
      </c>
      <c r="Q74" s="132">
        <f>$I74      +$K74      +$M74      +$O74</f>
        <v>53224280</v>
      </c>
      <c r="R74" s="72">
        <f>IF(($L74      =0),0,((($N74      -$L74      )/$L74      )*100))</f>
        <v>233.67474916387957</v>
      </c>
      <c r="S74" s="73">
        <f>IF(($M74      =0),0,((($O74      -$M74      )/$M74      )*100))</f>
        <v>122.43613634017755</v>
      </c>
      <c r="T74" s="72">
        <f>IF(($E71      =0),0,(($P71      /$E71      )*100))</f>
        <v>98.567603257281206</v>
      </c>
      <c r="U74" s="76">
        <f>IF($E71   =0,0,($Q71   /$E71 )*100)</f>
        <v>97.616242388672873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78778000</v>
      </c>
      <c r="C75" s="130">
        <f>SUM(C9:C16,C19:C25,C28:C31,C34,C37:C41,C44:C54,C57:C60,C63:C67,C71:C72)</f>
        <v>1594000</v>
      </c>
      <c r="D75" s="130"/>
      <c r="E75" s="130">
        <f>$B75      +$C75      +$D75</f>
        <v>80372000</v>
      </c>
      <c r="F75" s="131">
        <f t="shared" ref="F75:O75" si="46">SUM(F9:F16,F19:F25,F28:F31,F34,F37:F41,F44:F54,F57:F60,F63:F67,F71:F72)</f>
        <v>78778000</v>
      </c>
      <c r="G75" s="132">
        <f t="shared" si="46"/>
        <v>74410000</v>
      </c>
      <c r="H75" s="131">
        <f t="shared" si="46"/>
        <v>20066000</v>
      </c>
      <c r="I75" s="132">
        <f t="shared" si="46"/>
        <v>23196241</v>
      </c>
      <c r="J75" s="131">
        <f t="shared" si="46"/>
        <v>14217000</v>
      </c>
      <c r="K75" s="132">
        <f t="shared" si="46"/>
        <v>12268606</v>
      </c>
      <c r="L75" s="131">
        <f t="shared" si="46"/>
        <v>5328000</v>
      </c>
      <c r="M75" s="132">
        <f t="shared" si="46"/>
        <v>10578890</v>
      </c>
      <c r="N75" s="131">
        <f t="shared" si="46"/>
        <v>21467000</v>
      </c>
      <c r="O75" s="132">
        <f t="shared" si="46"/>
        <v>24279611</v>
      </c>
      <c r="P75" s="131">
        <f>$H75      +$J75      +$L75      +$N75</f>
        <v>61078000</v>
      </c>
      <c r="Q75" s="132">
        <f>$I75      +$K75      +$M75      +$O75</f>
        <v>70323348</v>
      </c>
      <c r="R75" s="72">
        <f>IF(($L75      =0),0,((($N75      -$L75      )/$L75      )*100))</f>
        <v>302.90915915915917</v>
      </c>
      <c r="S75" s="73">
        <f>IF(($M75      =0),0,((($O75      -$M75      )/$M75      )*100))</f>
        <v>129.51000530301386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82.083053353043951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94.507926353984686</v>
      </c>
      <c r="V75" s="131">
        <f>SUM(V9:V16,V19:V25,V28:V31,V34,V37:V41,V44:V54,V57:V60,V63:V67,V71:V72)</f>
        <v>8890000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141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142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143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144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145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146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147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148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149</v>
      </c>
    </row>
    <row r="118" spans="1:23" x14ac:dyDescent="0.2">
      <c r="A118" s="35" t="s">
        <v>150</v>
      </c>
    </row>
    <row r="119" spans="1:23" x14ac:dyDescent="0.2">
      <c r="A119" s="35" t="s">
        <v>151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152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153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154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pbkHPEz2OgqWwX3tJ5nG7wCk4Le/3fAYB0CNRlzySyfZfxsNNc/JLm7w3UorGEj8i+of7YyVz6EmqHGfbGOzow==" saltValue="K3YRxd1gb3FqMNjzPoKuK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126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2200000</v>
      </c>
      <c r="C10" s="118"/>
      <c r="D10" s="118"/>
      <c r="E10" s="118">
        <f t="shared" ref="E10:E17" si="0">$B10      +$C10      +$D10</f>
        <v>2200000</v>
      </c>
      <c r="F10" s="119">
        <v>2200000</v>
      </c>
      <c r="G10" s="120">
        <v>2200000</v>
      </c>
      <c r="H10" s="119">
        <v>662000</v>
      </c>
      <c r="I10" s="120">
        <v>657803</v>
      </c>
      <c r="J10" s="119">
        <v>419000</v>
      </c>
      <c r="K10" s="120">
        <v>397754</v>
      </c>
      <c r="L10" s="119">
        <v>608000</v>
      </c>
      <c r="M10" s="120">
        <v>608535</v>
      </c>
      <c r="N10" s="119">
        <v>324000</v>
      </c>
      <c r="O10" s="120">
        <v>488091</v>
      </c>
      <c r="P10" s="119">
        <f t="shared" ref="P10:P17" si="1">$H10      +$J10      +$L10      +$N10</f>
        <v>2013000</v>
      </c>
      <c r="Q10" s="120">
        <f t="shared" ref="Q10:Q17" si="2">$I10      +$K10      +$M10      +$O10</f>
        <v>2152183</v>
      </c>
      <c r="R10" s="59">
        <f t="shared" ref="R10:R17" si="3">IF(($L10      =0),0,((($N10      -$L10      )/$L10      )*100))</f>
        <v>-46.710526315789473</v>
      </c>
      <c r="S10" s="60">
        <f t="shared" ref="S10:S17" si="4">IF(($M10      =0),0,((($O10      -$M10      )/$M10      )*100))</f>
        <v>-19.79245236510636</v>
      </c>
      <c r="T10" s="59">
        <f t="shared" ref="T10:T17" si="5">IF(($E10      =0),0,(($P10      /$E10      )*100))</f>
        <v>91.5</v>
      </c>
      <c r="U10" s="61">
        <f t="shared" ref="U10:U17" si="6">IF(($E10      =0),0,(($Q10      /$E10      )*100))</f>
        <v>97.82650000000001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2200000</v>
      </c>
      <c r="C17" s="121">
        <f>SUM(C9:C16)</f>
        <v>0</v>
      </c>
      <c r="D17" s="121"/>
      <c r="E17" s="121">
        <f t="shared" si="0"/>
        <v>2200000</v>
      </c>
      <c r="F17" s="122">
        <f t="shared" ref="F17:O17" si="7">SUM(F9:F16)</f>
        <v>2200000</v>
      </c>
      <c r="G17" s="123">
        <f t="shared" si="7"/>
        <v>2200000</v>
      </c>
      <c r="H17" s="122">
        <f t="shared" si="7"/>
        <v>662000</v>
      </c>
      <c r="I17" s="123">
        <f t="shared" si="7"/>
        <v>657803</v>
      </c>
      <c r="J17" s="122">
        <f t="shared" si="7"/>
        <v>419000</v>
      </c>
      <c r="K17" s="123">
        <f t="shared" si="7"/>
        <v>397754</v>
      </c>
      <c r="L17" s="122">
        <f t="shared" si="7"/>
        <v>608000</v>
      </c>
      <c r="M17" s="123">
        <f t="shared" si="7"/>
        <v>608535</v>
      </c>
      <c r="N17" s="122">
        <f t="shared" si="7"/>
        <v>324000</v>
      </c>
      <c r="O17" s="123">
        <f t="shared" si="7"/>
        <v>488091</v>
      </c>
      <c r="P17" s="122">
        <f t="shared" si="1"/>
        <v>2013000</v>
      </c>
      <c r="Q17" s="123">
        <f t="shared" si="2"/>
        <v>2152183</v>
      </c>
      <c r="R17" s="63">
        <f t="shared" si="3"/>
        <v>-46.710526315789473</v>
      </c>
      <c r="S17" s="64">
        <f t="shared" si="4"/>
        <v>-19.79245236510636</v>
      </c>
      <c r="T17" s="63">
        <f>IF((SUM($E9:$E14))=0,0,(P17/(SUM($E9:$E14))*100))</f>
        <v>91.5</v>
      </c>
      <c r="U17" s="65">
        <f>IF((SUM($E9:$E14))=0,0,(Q17/(SUM($E9:$E14))*100))</f>
        <v>97.82650000000001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18604000</v>
      </c>
      <c r="D23" s="118"/>
      <c r="E23" s="118">
        <f t="shared" si="8"/>
        <v>18604000</v>
      </c>
      <c r="F23" s="119">
        <v>18604000</v>
      </c>
      <c r="G23" s="120">
        <v>18604000</v>
      </c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18604000</v>
      </c>
      <c r="D26" s="121"/>
      <c r="E26" s="121">
        <f t="shared" si="8"/>
        <v>18604000</v>
      </c>
      <c r="F26" s="122">
        <f t="shared" ref="F26:O26" si="15">SUM(F19:F25)</f>
        <v>18604000</v>
      </c>
      <c r="G26" s="123">
        <f t="shared" si="15"/>
        <v>18604000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1405000</v>
      </c>
      <c r="C34" s="118"/>
      <c r="D34" s="118"/>
      <c r="E34" s="118">
        <f>$B34      +$C34      +$D34</f>
        <v>1405000</v>
      </c>
      <c r="F34" s="119">
        <v>1405000</v>
      </c>
      <c r="G34" s="120">
        <v>1405000</v>
      </c>
      <c r="H34" s="119">
        <v>350000</v>
      </c>
      <c r="I34" s="120">
        <v>497808</v>
      </c>
      <c r="J34" s="119">
        <v>297000</v>
      </c>
      <c r="K34" s="120">
        <v>297053</v>
      </c>
      <c r="L34" s="119">
        <v>177000</v>
      </c>
      <c r="M34" s="120">
        <v>268859</v>
      </c>
      <c r="N34" s="119">
        <v>270000</v>
      </c>
      <c r="O34" s="120">
        <v>270002</v>
      </c>
      <c r="P34" s="119">
        <f>$H34      +$J34      +$L34      +$N34</f>
        <v>1094000</v>
      </c>
      <c r="Q34" s="120">
        <f>$I34      +$K34      +$M34      +$O34</f>
        <v>1333722</v>
      </c>
      <c r="R34" s="59">
        <f>IF(($L34      =0),0,((($N34      -$L34      )/$L34      )*100))</f>
        <v>52.542372881355938</v>
      </c>
      <c r="S34" s="60">
        <f>IF(($M34      =0),0,((($O34      -$M34      )/$M34      )*100))</f>
        <v>0.4251299008030231</v>
      </c>
      <c r="T34" s="59">
        <f>IF(($E34      =0),0,(($P34      /$E34      )*100))</f>
        <v>77.864768683274022</v>
      </c>
      <c r="U34" s="61">
        <f>IF(($E34      =0),0,(($Q34      /$E34      )*100))</f>
        <v>94.926832740213513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1405000</v>
      </c>
      <c r="C35" s="121">
        <f>C34</f>
        <v>0</v>
      </c>
      <c r="D35" s="121"/>
      <c r="E35" s="121">
        <f>$B35      +$C35      +$D35</f>
        <v>1405000</v>
      </c>
      <c r="F35" s="122">
        <f t="shared" ref="F35:O35" si="17">F34</f>
        <v>1405000</v>
      </c>
      <c r="G35" s="123">
        <f t="shared" si="17"/>
        <v>1405000</v>
      </c>
      <c r="H35" s="122">
        <f t="shared" si="17"/>
        <v>350000</v>
      </c>
      <c r="I35" s="123">
        <f t="shared" si="17"/>
        <v>497808</v>
      </c>
      <c r="J35" s="122">
        <f t="shared" si="17"/>
        <v>297000</v>
      </c>
      <c r="K35" s="123">
        <f t="shared" si="17"/>
        <v>297053</v>
      </c>
      <c r="L35" s="122">
        <f t="shared" si="17"/>
        <v>177000</v>
      </c>
      <c r="M35" s="123">
        <f t="shared" si="17"/>
        <v>268859</v>
      </c>
      <c r="N35" s="122">
        <f t="shared" si="17"/>
        <v>270000</v>
      </c>
      <c r="O35" s="123">
        <f t="shared" si="17"/>
        <v>270002</v>
      </c>
      <c r="P35" s="122">
        <f>$H35      +$J35      +$L35      +$N35</f>
        <v>1094000</v>
      </c>
      <c r="Q35" s="123">
        <f>$I35      +$K35      +$M35      +$O35</f>
        <v>1333722</v>
      </c>
      <c r="R35" s="63">
        <f>IF(($L35      =0),0,((($N35      -$L35      )/$L35      )*100))</f>
        <v>52.542372881355938</v>
      </c>
      <c r="S35" s="64">
        <f>IF(($M35      =0),0,((($O35      -$M35      )/$M35      )*100))</f>
        <v>0.4251299008030231</v>
      </c>
      <c r="T35" s="63">
        <f>IF($E35   =0,0,($P35   /$E35   )*100)</f>
        <v>77.864768683274022</v>
      </c>
      <c r="U35" s="65">
        <f>IF($E35   =0,0,($Q35   /$E35   )*100)</f>
        <v>94.926832740213513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15971000</v>
      </c>
      <c r="C37" s="118"/>
      <c r="D37" s="118"/>
      <c r="E37" s="118">
        <f t="shared" ref="E37:E42" si="18">$B37      +$C37      +$D37</f>
        <v>15971000</v>
      </c>
      <c r="F37" s="119">
        <v>15971000</v>
      </c>
      <c r="G37" s="120">
        <v>15971000</v>
      </c>
      <c r="H37" s="119">
        <v>1167000</v>
      </c>
      <c r="I37" s="120"/>
      <c r="J37" s="119">
        <v>9214000</v>
      </c>
      <c r="K37" s="120"/>
      <c r="L37" s="119">
        <v>3427000</v>
      </c>
      <c r="M37" s="120">
        <v>9539272</v>
      </c>
      <c r="N37" s="119">
        <v>730000</v>
      </c>
      <c r="O37" s="120"/>
      <c r="P37" s="119">
        <f t="shared" ref="P37:P42" si="19">$H37      +$J37      +$L37      +$N37</f>
        <v>14538000</v>
      </c>
      <c r="Q37" s="120">
        <f t="shared" ref="Q37:Q42" si="20">$I37      +$K37      +$M37      +$O37</f>
        <v>9539272</v>
      </c>
      <c r="R37" s="59">
        <f t="shared" ref="R37:R42" si="21">IF(($L37      =0),0,((($N37      -$L37      )/$L37      )*100))</f>
        <v>-78.698570177998249</v>
      </c>
      <c r="S37" s="60">
        <f t="shared" ref="S37:S42" si="22">IF(($M37      =0),0,((($O37      -$M37      )/$M37      )*100))</f>
        <v>-100</v>
      </c>
      <c r="T37" s="59">
        <f t="shared" ref="T37:T42" si="23">IF(($E37      =0),0,(($P37      /$E37      )*100))</f>
        <v>91.027487320768898</v>
      </c>
      <c r="U37" s="61">
        <f t="shared" ref="U37:U42" si="24">IF(($E37      =0),0,(($Q37      /$E37      )*100))</f>
        <v>59.72870828376432</v>
      </c>
      <c r="V37" s="119">
        <v>1246000</v>
      </c>
      <c r="W37" s="120" t="s">
        <v>36</v>
      </c>
    </row>
    <row r="38" spans="1:23" ht="12.95" customHeight="1" x14ac:dyDescent="0.2">
      <c r="A38" s="58" t="s">
        <v>62</v>
      </c>
      <c r="B38" s="118">
        <v>15427000</v>
      </c>
      <c r="C38" s="118">
        <v>3028000</v>
      </c>
      <c r="D38" s="118"/>
      <c r="E38" s="118">
        <f t="shared" si="18"/>
        <v>18455000</v>
      </c>
      <c r="F38" s="119">
        <v>15427000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31398000</v>
      </c>
      <c r="C42" s="121">
        <f>SUM(C37:C41)</f>
        <v>3028000</v>
      </c>
      <c r="D42" s="121"/>
      <c r="E42" s="121">
        <f t="shared" si="18"/>
        <v>34426000</v>
      </c>
      <c r="F42" s="122">
        <f t="shared" ref="F42:O42" si="25">SUM(F37:F41)</f>
        <v>31398000</v>
      </c>
      <c r="G42" s="123">
        <f t="shared" si="25"/>
        <v>15971000</v>
      </c>
      <c r="H42" s="122">
        <f t="shared" si="25"/>
        <v>1167000</v>
      </c>
      <c r="I42" s="123">
        <f t="shared" si="25"/>
        <v>0</v>
      </c>
      <c r="J42" s="122">
        <f t="shared" si="25"/>
        <v>9214000</v>
      </c>
      <c r="K42" s="123">
        <f t="shared" si="25"/>
        <v>0</v>
      </c>
      <c r="L42" s="122">
        <f t="shared" si="25"/>
        <v>3427000</v>
      </c>
      <c r="M42" s="123">
        <f t="shared" si="25"/>
        <v>9539272</v>
      </c>
      <c r="N42" s="122">
        <f t="shared" si="25"/>
        <v>730000</v>
      </c>
      <c r="O42" s="123">
        <f t="shared" si="25"/>
        <v>0</v>
      </c>
      <c r="P42" s="122">
        <f t="shared" si="19"/>
        <v>14538000</v>
      </c>
      <c r="Q42" s="123">
        <f t="shared" si="20"/>
        <v>9539272</v>
      </c>
      <c r="R42" s="63">
        <f t="shared" si="21"/>
        <v>-78.698570177998249</v>
      </c>
      <c r="S42" s="64">
        <f t="shared" si="22"/>
        <v>-100</v>
      </c>
      <c r="T42" s="63">
        <f>IF((+$E37+$E40) =0,0,(P42   /(+$E37+$E40) )*100)</f>
        <v>91.027487320768898</v>
      </c>
      <c r="U42" s="65">
        <f>IF((+$E37+$E40) =0,0,(Q42   /(+$E37+$E40) )*100)</f>
        <v>59.72870828376432</v>
      </c>
      <c r="V42" s="122">
        <f>SUM(V37:V41)</f>
        <v>1246000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35003000</v>
      </c>
      <c r="C69" s="130">
        <f>SUM(C9:C16,C19:C25,C28:C31,C34,C37:C41,C44:C54,C57:C60,C63:C67)</f>
        <v>21632000</v>
      </c>
      <c r="D69" s="130"/>
      <c r="E69" s="130">
        <f t="shared" si="35"/>
        <v>56635000</v>
      </c>
      <c r="F69" s="131">
        <f t="shared" ref="F69:O69" si="43">SUM(F9:F16,F19:F25,F28:F31,F34,F37:F41,F44:F54,F57:F60,F63:F67)</f>
        <v>53607000</v>
      </c>
      <c r="G69" s="132">
        <f t="shared" si="43"/>
        <v>38180000</v>
      </c>
      <c r="H69" s="131">
        <f t="shared" si="43"/>
        <v>2179000</v>
      </c>
      <c r="I69" s="132">
        <f t="shared" si="43"/>
        <v>1155611</v>
      </c>
      <c r="J69" s="131">
        <f t="shared" si="43"/>
        <v>9930000</v>
      </c>
      <c r="K69" s="132">
        <f t="shared" si="43"/>
        <v>694807</v>
      </c>
      <c r="L69" s="131">
        <f t="shared" si="43"/>
        <v>4212000</v>
      </c>
      <c r="M69" s="132">
        <f t="shared" si="43"/>
        <v>10416666</v>
      </c>
      <c r="N69" s="131">
        <f t="shared" si="43"/>
        <v>1324000</v>
      </c>
      <c r="O69" s="132">
        <f t="shared" si="43"/>
        <v>758093</v>
      </c>
      <c r="P69" s="131">
        <f t="shared" si="36"/>
        <v>17645000</v>
      </c>
      <c r="Q69" s="132">
        <f t="shared" si="37"/>
        <v>13025177</v>
      </c>
      <c r="R69" s="72">
        <f t="shared" si="38"/>
        <v>-68.566001899335234</v>
      </c>
      <c r="S69" s="73">
        <f t="shared" si="39"/>
        <v>-92.722306734227629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46.215295966474592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34.115183342063908</v>
      </c>
      <c r="V69" s="131">
        <f>SUM(V9:V16,V19:V25,V28:V31,V34,V37:V41,V44:V54,V57:V60,V63:V67)</f>
        <v>1246000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52929000</v>
      </c>
      <c r="C71" s="118"/>
      <c r="D71" s="118"/>
      <c r="E71" s="118">
        <f>$B71      +$C71      +$D71</f>
        <v>52929000</v>
      </c>
      <c r="F71" s="119">
        <v>52929000</v>
      </c>
      <c r="G71" s="120">
        <v>52929000</v>
      </c>
      <c r="H71" s="119">
        <v>7755000</v>
      </c>
      <c r="I71" s="120">
        <v>8270289</v>
      </c>
      <c r="J71" s="119">
        <v>13487000</v>
      </c>
      <c r="K71" s="120">
        <v>13314937</v>
      </c>
      <c r="L71" s="119">
        <v>4276000</v>
      </c>
      <c r="M71" s="120">
        <v>3931436</v>
      </c>
      <c r="N71" s="119">
        <v>18766000</v>
      </c>
      <c r="O71" s="120">
        <v>33514176</v>
      </c>
      <c r="P71" s="119">
        <f>$H71      +$J71      +$L71      +$N71</f>
        <v>44284000</v>
      </c>
      <c r="Q71" s="120">
        <f>$I71      +$K71      +$M71      +$O71</f>
        <v>59030838</v>
      </c>
      <c r="R71" s="59">
        <f>IF(($L71      =0),0,((($N71      -$L71      )/$L71      )*100))</f>
        <v>338.86810102899909</v>
      </c>
      <c r="S71" s="60">
        <f>IF(($M71      =0),0,((($O71      -$M71      )/$M71      )*100))</f>
        <v>752.46652876964038</v>
      </c>
      <c r="T71" s="59">
        <f>IF(($E71      =0),0,(($P71      /$E71      )*100))</f>
        <v>83.666798919306999</v>
      </c>
      <c r="U71" s="61">
        <f>IF(($E71      =0),0,(($Q71      /$E71      )*100))</f>
        <v>111.52834551946948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52929000</v>
      </c>
      <c r="C73" s="127">
        <f>SUM(C71:C72)</f>
        <v>0</v>
      </c>
      <c r="D73" s="127"/>
      <c r="E73" s="127">
        <f>$B73      +$C73      +$D73</f>
        <v>52929000</v>
      </c>
      <c r="F73" s="128">
        <f t="shared" ref="F73:O73" si="44">SUM(F71:F72)</f>
        <v>52929000</v>
      </c>
      <c r="G73" s="129">
        <f t="shared" si="44"/>
        <v>52929000</v>
      </c>
      <c r="H73" s="128">
        <f t="shared" si="44"/>
        <v>7755000</v>
      </c>
      <c r="I73" s="129">
        <f t="shared" si="44"/>
        <v>8270289</v>
      </c>
      <c r="J73" s="128">
        <f t="shared" si="44"/>
        <v>13487000</v>
      </c>
      <c r="K73" s="129">
        <f t="shared" si="44"/>
        <v>13314937</v>
      </c>
      <c r="L73" s="128">
        <f t="shared" si="44"/>
        <v>4276000</v>
      </c>
      <c r="M73" s="129">
        <f t="shared" si="44"/>
        <v>3931436</v>
      </c>
      <c r="N73" s="128">
        <f t="shared" si="44"/>
        <v>18766000</v>
      </c>
      <c r="O73" s="129">
        <f t="shared" si="44"/>
        <v>33514176</v>
      </c>
      <c r="P73" s="128">
        <f>$H73      +$J73      +$L73      +$N73</f>
        <v>44284000</v>
      </c>
      <c r="Q73" s="129">
        <f>$I73      +$K73      +$M73      +$O73</f>
        <v>59030838</v>
      </c>
      <c r="R73" s="68">
        <f>IF(($L73      =0),0,((($N73      -$L73      )/$L73      )*100))</f>
        <v>338.86810102899909</v>
      </c>
      <c r="S73" s="69">
        <f>IF(($M73      =0),0,((($O73      -$M73      )/$M73      )*100))</f>
        <v>752.46652876964038</v>
      </c>
      <c r="T73" s="68">
        <f>IF(($E71      =0),0,(($P71      /$E71      )*100))</f>
        <v>83.666798919306999</v>
      </c>
      <c r="U73" s="70">
        <f>IF($E71   =0,0,($Q71   /$E71 )*100)</f>
        <v>111.52834551946948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52929000</v>
      </c>
      <c r="C74" s="130">
        <f>SUM(C71:C72)</f>
        <v>0</v>
      </c>
      <c r="D74" s="130"/>
      <c r="E74" s="130">
        <f>$B74      +$C74      +$D74</f>
        <v>52929000</v>
      </c>
      <c r="F74" s="131">
        <f t="shared" ref="F74:O74" si="45">SUM(F71:F72)</f>
        <v>52929000</v>
      </c>
      <c r="G74" s="132">
        <f t="shared" si="45"/>
        <v>52929000</v>
      </c>
      <c r="H74" s="131">
        <f t="shared" si="45"/>
        <v>7755000</v>
      </c>
      <c r="I74" s="132">
        <f t="shared" si="45"/>
        <v>8270289</v>
      </c>
      <c r="J74" s="131">
        <f t="shared" si="45"/>
        <v>13487000</v>
      </c>
      <c r="K74" s="132">
        <f t="shared" si="45"/>
        <v>13314937</v>
      </c>
      <c r="L74" s="131">
        <f t="shared" si="45"/>
        <v>4276000</v>
      </c>
      <c r="M74" s="132">
        <f t="shared" si="45"/>
        <v>3931436</v>
      </c>
      <c r="N74" s="131">
        <f t="shared" si="45"/>
        <v>18766000</v>
      </c>
      <c r="O74" s="132">
        <f t="shared" si="45"/>
        <v>33514176</v>
      </c>
      <c r="P74" s="131">
        <f>$H74      +$J74      +$L74      +$N74</f>
        <v>44284000</v>
      </c>
      <c r="Q74" s="132">
        <f>$I74      +$K74      +$M74      +$O74</f>
        <v>59030838</v>
      </c>
      <c r="R74" s="72">
        <f>IF(($L74      =0),0,((($N74      -$L74      )/$L74      )*100))</f>
        <v>338.86810102899909</v>
      </c>
      <c r="S74" s="73">
        <f>IF(($M74      =0),0,((($O74      -$M74      )/$M74      )*100))</f>
        <v>752.46652876964038</v>
      </c>
      <c r="T74" s="72">
        <f>IF(($E71      =0),0,(($P71      /$E71      )*100))</f>
        <v>83.666798919306999</v>
      </c>
      <c r="U74" s="76">
        <f>IF($E71   =0,0,($Q71   /$E71 )*100)</f>
        <v>111.52834551946948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87932000</v>
      </c>
      <c r="C75" s="130">
        <f>SUM(C9:C16,C19:C25,C28:C31,C34,C37:C41,C44:C54,C57:C60,C63:C67,C71:C72)</f>
        <v>21632000</v>
      </c>
      <c r="D75" s="130"/>
      <c r="E75" s="130">
        <f>$B75      +$C75      +$D75</f>
        <v>109564000</v>
      </c>
      <c r="F75" s="131">
        <f t="shared" ref="F75:O75" si="46">SUM(F9:F16,F19:F25,F28:F31,F34,F37:F41,F44:F54,F57:F60,F63:F67,F71:F72)</f>
        <v>106536000</v>
      </c>
      <c r="G75" s="132">
        <f t="shared" si="46"/>
        <v>91109000</v>
      </c>
      <c r="H75" s="131">
        <f t="shared" si="46"/>
        <v>9934000</v>
      </c>
      <c r="I75" s="132">
        <f t="shared" si="46"/>
        <v>9425900</v>
      </c>
      <c r="J75" s="131">
        <f t="shared" si="46"/>
        <v>23417000</v>
      </c>
      <c r="K75" s="132">
        <f t="shared" si="46"/>
        <v>14009744</v>
      </c>
      <c r="L75" s="131">
        <f t="shared" si="46"/>
        <v>8488000</v>
      </c>
      <c r="M75" s="132">
        <f t="shared" si="46"/>
        <v>14348102</v>
      </c>
      <c r="N75" s="131">
        <f t="shared" si="46"/>
        <v>20090000</v>
      </c>
      <c r="O75" s="132">
        <f t="shared" si="46"/>
        <v>34272269</v>
      </c>
      <c r="P75" s="131">
        <f>$H75      +$J75      +$L75      +$N75</f>
        <v>61929000</v>
      </c>
      <c r="Q75" s="132">
        <f>$I75      +$K75      +$M75      +$O75</f>
        <v>72056015</v>
      </c>
      <c r="R75" s="72">
        <f>IF(($L75      =0),0,((($N75      -$L75      )/$L75      )*100))</f>
        <v>136.68708765315739</v>
      </c>
      <c r="S75" s="73">
        <f>IF(($M75      =0),0,((($O75      -$M75      )/$M75      )*100))</f>
        <v>138.86273599114364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67.972428629443854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79.087702641890473</v>
      </c>
      <c r="V75" s="131">
        <f>SUM(V9:V16,V19:V25,V28:V31,V34,V37:V41,V44:V54,V57:V60,V63:V67,V71:V72)</f>
        <v>1246000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141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142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143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144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145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146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147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148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149</v>
      </c>
    </row>
    <row r="118" spans="1:23" x14ac:dyDescent="0.2">
      <c r="A118" s="35" t="s">
        <v>150</v>
      </c>
    </row>
    <row r="119" spans="1:23" x14ac:dyDescent="0.2">
      <c r="A119" s="35" t="s">
        <v>151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152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153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154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Op15Ioy4Nl0DSCCJxUK1pqDpWxyGwrlWWDyR2BL6dgQPxuB0bnthF7Qd104N4VCPs4niGsMTsVSTr6ca4ttmEA==" saltValue="dB6lUmt1pF1Hq0REvBC1h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2400000</v>
      </c>
      <c r="C10" s="118"/>
      <c r="D10" s="118"/>
      <c r="E10" s="118">
        <f t="shared" ref="E10:E17" si="0">$B10      +$C10      +$D10</f>
        <v>2400000</v>
      </c>
      <c r="F10" s="119">
        <v>2400000</v>
      </c>
      <c r="G10" s="120">
        <v>2400000</v>
      </c>
      <c r="H10" s="119">
        <v>345000</v>
      </c>
      <c r="I10" s="120">
        <v>344844</v>
      </c>
      <c r="J10" s="119">
        <v>1158000</v>
      </c>
      <c r="K10" s="120">
        <v>1159043</v>
      </c>
      <c r="L10" s="119">
        <v>495000</v>
      </c>
      <c r="M10" s="120">
        <v>494504</v>
      </c>
      <c r="N10" s="119">
        <v>202000</v>
      </c>
      <c r="O10" s="120">
        <v>401752</v>
      </c>
      <c r="P10" s="119">
        <f t="shared" ref="P10:P17" si="1">$H10      +$J10      +$L10      +$N10</f>
        <v>2200000</v>
      </c>
      <c r="Q10" s="120">
        <f t="shared" ref="Q10:Q17" si="2">$I10      +$K10      +$M10      +$O10</f>
        <v>2400143</v>
      </c>
      <c r="R10" s="59">
        <f t="shared" ref="R10:R17" si="3">IF(($L10      =0),0,((($N10      -$L10      )/$L10      )*100))</f>
        <v>-59.191919191919197</v>
      </c>
      <c r="S10" s="60">
        <f t="shared" ref="S10:S17" si="4">IF(($M10      =0),0,((($O10      -$M10      )/$M10      )*100))</f>
        <v>-18.756572242084999</v>
      </c>
      <c r="T10" s="59">
        <f t="shared" ref="T10:T17" si="5">IF(($E10      =0),0,(($P10      /$E10      )*100))</f>
        <v>91.666666666666657</v>
      </c>
      <c r="U10" s="61">
        <f t="shared" ref="U10:U17" si="6">IF(($E10      =0),0,(($Q10      /$E10      )*100))</f>
        <v>100.00595833333333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>
        <v>8000000</v>
      </c>
      <c r="C11" s="118"/>
      <c r="D11" s="118"/>
      <c r="E11" s="118">
        <f t="shared" si="0"/>
        <v>8000000</v>
      </c>
      <c r="F11" s="119">
        <v>8000000</v>
      </c>
      <c r="G11" s="120">
        <v>8000000</v>
      </c>
      <c r="H11" s="119">
        <v>2307000</v>
      </c>
      <c r="I11" s="120">
        <v>2305656</v>
      </c>
      <c r="J11" s="119">
        <v>2693000</v>
      </c>
      <c r="K11" s="120">
        <v>3830644</v>
      </c>
      <c r="L11" s="119">
        <v>872000</v>
      </c>
      <c r="M11" s="120">
        <v>759392</v>
      </c>
      <c r="N11" s="119">
        <v>1104000</v>
      </c>
      <c r="O11" s="120">
        <v>1104777</v>
      </c>
      <c r="P11" s="119">
        <f t="shared" si="1"/>
        <v>6976000</v>
      </c>
      <c r="Q11" s="120">
        <f t="shared" si="2"/>
        <v>8000469</v>
      </c>
      <c r="R11" s="59">
        <f t="shared" si="3"/>
        <v>26.605504587155966</v>
      </c>
      <c r="S11" s="60">
        <f t="shared" si="4"/>
        <v>45.481780160970878</v>
      </c>
      <c r="T11" s="59">
        <f t="shared" si="5"/>
        <v>87.2</v>
      </c>
      <c r="U11" s="61">
        <f t="shared" si="6"/>
        <v>100.00586250000001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44320000</v>
      </c>
      <c r="C14" s="118"/>
      <c r="D14" s="118"/>
      <c r="E14" s="118">
        <f t="shared" si="0"/>
        <v>44320000</v>
      </c>
      <c r="F14" s="119">
        <v>44320000</v>
      </c>
      <c r="G14" s="120">
        <v>23000000</v>
      </c>
      <c r="H14" s="119"/>
      <c r="I14" s="120"/>
      <c r="J14" s="119">
        <v>18150000</v>
      </c>
      <c r="K14" s="120">
        <v>9859195</v>
      </c>
      <c r="L14" s="119"/>
      <c r="M14" s="120">
        <v>12571753</v>
      </c>
      <c r="N14" s="119">
        <v>4850000</v>
      </c>
      <c r="O14" s="120">
        <v>16401681</v>
      </c>
      <c r="P14" s="119">
        <f t="shared" si="1"/>
        <v>23000000</v>
      </c>
      <c r="Q14" s="120">
        <f t="shared" si="2"/>
        <v>38832629</v>
      </c>
      <c r="R14" s="59">
        <f t="shared" si="3"/>
        <v>0</v>
      </c>
      <c r="S14" s="60">
        <f t="shared" si="4"/>
        <v>30.464550170529119</v>
      </c>
      <c r="T14" s="59">
        <f t="shared" si="5"/>
        <v>51.895306859205782</v>
      </c>
      <c r="U14" s="61">
        <f t="shared" si="6"/>
        <v>87.618747743682306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2000000</v>
      </c>
      <c r="C15" s="118"/>
      <c r="D15" s="118"/>
      <c r="E15" s="118">
        <f t="shared" si="0"/>
        <v>2000000</v>
      </c>
      <c r="F15" s="119">
        <v>2000000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56720000</v>
      </c>
      <c r="C17" s="121">
        <f>SUM(C9:C16)</f>
        <v>0</v>
      </c>
      <c r="D17" s="121"/>
      <c r="E17" s="121">
        <f t="shared" si="0"/>
        <v>56720000</v>
      </c>
      <c r="F17" s="122">
        <f t="shared" ref="F17:O17" si="7">SUM(F9:F16)</f>
        <v>56720000</v>
      </c>
      <c r="G17" s="123">
        <f t="shared" si="7"/>
        <v>33400000</v>
      </c>
      <c r="H17" s="122">
        <f t="shared" si="7"/>
        <v>2652000</v>
      </c>
      <c r="I17" s="123">
        <f t="shared" si="7"/>
        <v>2650500</v>
      </c>
      <c r="J17" s="122">
        <f t="shared" si="7"/>
        <v>22001000</v>
      </c>
      <c r="K17" s="123">
        <f t="shared" si="7"/>
        <v>14848882</v>
      </c>
      <c r="L17" s="122">
        <f t="shared" si="7"/>
        <v>1367000</v>
      </c>
      <c r="M17" s="123">
        <f t="shared" si="7"/>
        <v>13825649</v>
      </c>
      <c r="N17" s="122">
        <f t="shared" si="7"/>
        <v>6156000</v>
      </c>
      <c r="O17" s="123">
        <f t="shared" si="7"/>
        <v>17908210</v>
      </c>
      <c r="P17" s="122">
        <f t="shared" si="1"/>
        <v>32176000</v>
      </c>
      <c r="Q17" s="123">
        <f t="shared" si="2"/>
        <v>49233241</v>
      </c>
      <c r="R17" s="63">
        <f t="shared" si="3"/>
        <v>350.32918800292612</v>
      </c>
      <c r="S17" s="64">
        <f t="shared" si="4"/>
        <v>29.528892278402264</v>
      </c>
      <c r="T17" s="63">
        <f>IF((SUM($E9:$E14))=0,0,(P17/(SUM($E9:$E14))*100))</f>
        <v>58.801169590643276</v>
      </c>
      <c r="U17" s="65">
        <f>IF((SUM($E9:$E14))=0,0,(Q17/(SUM($E9:$E14))*100))</f>
        <v>89.97302814327486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>
        <v>433487000</v>
      </c>
      <c r="C19" s="118"/>
      <c r="D19" s="118"/>
      <c r="E19" s="118">
        <f t="shared" ref="E19:E26" si="8">$B19      +$C19      +$D19</f>
        <v>433487000</v>
      </c>
      <c r="F19" s="119">
        <v>433487000</v>
      </c>
      <c r="G19" s="120">
        <v>433487000</v>
      </c>
      <c r="H19" s="119">
        <v>80182000</v>
      </c>
      <c r="I19" s="120">
        <v>80985624</v>
      </c>
      <c r="J19" s="119">
        <v>162518000</v>
      </c>
      <c r="K19" s="120">
        <v>167252521</v>
      </c>
      <c r="L19" s="119">
        <v>80609000</v>
      </c>
      <c r="M19" s="120">
        <v>88180806</v>
      </c>
      <c r="N19" s="119">
        <v>109608000</v>
      </c>
      <c r="O19" s="120">
        <v>88720932</v>
      </c>
      <c r="P19" s="119">
        <f t="shared" ref="P19:P26" si="9">$H19      +$J19      +$L19      +$N19</f>
        <v>432917000</v>
      </c>
      <c r="Q19" s="120">
        <f t="shared" ref="Q19:Q26" si="10">$I19      +$K19      +$M19      +$O19</f>
        <v>425139883</v>
      </c>
      <c r="R19" s="59">
        <f t="shared" ref="R19:R26" si="11">IF(($L19      =0),0,((($N19      -$L19      )/$L19      )*100))</f>
        <v>35.974891141187712</v>
      </c>
      <c r="S19" s="60">
        <f t="shared" ref="S19:S26" si="12">IF(($M19      =0),0,((($O19      -$M19      )/$M19      )*100))</f>
        <v>0.61252105134988222</v>
      </c>
      <c r="T19" s="59">
        <f t="shared" ref="T19:T26" si="13">IF(($E19      =0),0,(($P19      /$E19      )*100))</f>
        <v>99.868508167488301</v>
      </c>
      <c r="U19" s="61">
        <f t="shared" ref="U19:U26" si="14">IF(($E19      =0),0,(($Q19      /$E19      )*100))</f>
        <v>98.07442506926391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>
        <v>4000000</v>
      </c>
      <c r="D22" s="118"/>
      <c r="E22" s="118">
        <f t="shared" si="8"/>
        <v>4000000</v>
      </c>
      <c r="F22" s="119">
        <v>4000000</v>
      </c>
      <c r="G22" s="120">
        <v>4000000</v>
      </c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>
        <v>4765000</v>
      </c>
      <c r="C23" s="118">
        <v>30000000</v>
      </c>
      <c r="D23" s="118"/>
      <c r="E23" s="118">
        <f t="shared" si="8"/>
        <v>34765000</v>
      </c>
      <c r="F23" s="119">
        <v>34765000</v>
      </c>
      <c r="G23" s="120">
        <v>34765000</v>
      </c>
      <c r="H23" s="119">
        <v>549000</v>
      </c>
      <c r="I23" s="120"/>
      <c r="J23" s="119">
        <v>899000</v>
      </c>
      <c r="K23" s="120">
        <v>1347133</v>
      </c>
      <c r="L23" s="119">
        <v>1765000</v>
      </c>
      <c r="M23" s="120">
        <v>2111410</v>
      </c>
      <c r="N23" s="119">
        <v>498000</v>
      </c>
      <c r="O23" s="120">
        <v>6654622</v>
      </c>
      <c r="P23" s="119">
        <f t="shared" si="9"/>
        <v>3711000</v>
      </c>
      <c r="Q23" s="120">
        <f t="shared" si="10"/>
        <v>10113165</v>
      </c>
      <c r="R23" s="59">
        <f t="shared" si="11"/>
        <v>-71.784702549575073</v>
      </c>
      <c r="S23" s="60">
        <f t="shared" si="12"/>
        <v>215.17431479437911</v>
      </c>
      <c r="T23" s="59">
        <f t="shared" si="13"/>
        <v>10.674528980296275</v>
      </c>
      <c r="U23" s="61">
        <f t="shared" si="14"/>
        <v>29.090076226089458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438252000</v>
      </c>
      <c r="C26" s="121">
        <f>SUM(C19:C25)</f>
        <v>34000000</v>
      </c>
      <c r="D26" s="121"/>
      <c r="E26" s="121">
        <f t="shared" si="8"/>
        <v>472252000</v>
      </c>
      <c r="F26" s="122">
        <f t="shared" ref="F26:O26" si="15">SUM(F19:F25)</f>
        <v>472252000</v>
      </c>
      <c r="G26" s="123">
        <f t="shared" si="15"/>
        <v>472252000</v>
      </c>
      <c r="H26" s="122">
        <f t="shared" si="15"/>
        <v>80731000</v>
      </c>
      <c r="I26" s="123">
        <f t="shared" si="15"/>
        <v>80985624</v>
      </c>
      <c r="J26" s="122">
        <f t="shared" si="15"/>
        <v>163417000</v>
      </c>
      <c r="K26" s="123">
        <f t="shared" si="15"/>
        <v>168599654</v>
      </c>
      <c r="L26" s="122">
        <f t="shared" si="15"/>
        <v>82374000</v>
      </c>
      <c r="M26" s="123">
        <f t="shared" si="15"/>
        <v>90292216</v>
      </c>
      <c r="N26" s="122">
        <f t="shared" si="15"/>
        <v>110106000</v>
      </c>
      <c r="O26" s="123">
        <f t="shared" si="15"/>
        <v>95375554</v>
      </c>
      <c r="P26" s="122">
        <f t="shared" si="9"/>
        <v>436628000</v>
      </c>
      <c r="Q26" s="123">
        <f t="shared" si="10"/>
        <v>435253048</v>
      </c>
      <c r="R26" s="63">
        <f t="shared" si="11"/>
        <v>33.66596256100226</v>
      </c>
      <c r="S26" s="64">
        <f t="shared" si="12"/>
        <v>5.6298740081869294</v>
      </c>
      <c r="T26" s="63">
        <f>IF(($E26-$E21-$E25)   =0,0,($P26   /($E26-$E21-$E25)   )*100)</f>
        <v>92.456569797481009</v>
      </c>
      <c r="U26" s="65">
        <f>IF(($E26-$E21-$E25)   =0,0,($Q26   /($E26-$E21-$E25)   )*100)</f>
        <v>92.165421851045622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>
        <v>189331000</v>
      </c>
      <c r="C30" s="118"/>
      <c r="D30" s="118"/>
      <c r="E30" s="118">
        <f>$B30      +$C30      +$D30</f>
        <v>189331000</v>
      </c>
      <c r="F30" s="119">
        <v>189331000</v>
      </c>
      <c r="G30" s="120">
        <v>189331000</v>
      </c>
      <c r="H30" s="119">
        <v>24431000</v>
      </c>
      <c r="I30" s="120">
        <v>35022506</v>
      </c>
      <c r="J30" s="119">
        <v>42556000</v>
      </c>
      <c r="K30" s="120">
        <v>35222714</v>
      </c>
      <c r="L30" s="119">
        <v>58478000</v>
      </c>
      <c r="M30" s="120">
        <v>60186275</v>
      </c>
      <c r="N30" s="119">
        <v>22610000</v>
      </c>
      <c r="O30" s="120">
        <v>48863567</v>
      </c>
      <c r="P30" s="119">
        <f>$H30      +$J30      +$L30      +$N30</f>
        <v>148075000</v>
      </c>
      <c r="Q30" s="120">
        <f>$I30      +$K30      +$M30      +$O30</f>
        <v>179295062</v>
      </c>
      <c r="R30" s="59">
        <f>IF(($L30      =0),0,((($N30      -$L30      )/$L30      )*100))</f>
        <v>-61.33588700023941</v>
      </c>
      <c r="S30" s="60">
        <f>IF(($M30      =0),0,((($O30      -$M30      )/$M30      )*100))</f>
        <v>-18.812774174843021</v>
      </c>
      <c r="T30" s="59">
        <f>IF(($E30      =0),0,(($P30      /$E30      )*100))</f>
        <v>78.209590611151896</v>
      </c>
      <c r="U30" s="61">
        <f>IF(($E30      =0),0,(($Q30      /$E30      )*100))</f>
        <v>94.699263195145008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189331000</v>
      </c>
      <c r="C32" s="121">
        <f>SUM(C28:C31)</f>
        <v>0</v>
      </c>
      <c r="D32" s="121"/>
      <c r="E32" s="121">
        <f>$B32      +$C32      +$D32</f>
        <v>189331000</v>
      </c>
      <c r="F32" s="122">
        <f t="shared" ref="F32:O32" si="16">SUM(F28:F31)</f>
        <v>189331000</v>
      </c>
      <c r="G32" s="123">
        <f t="shared" si="16"/>
        <v>189331000</v>
      </c>
      <c r="H32" s="122">
        <f t="shared" si="16"/>
        <v>24431000</v>
      </c>
      <c r="I32" s="123">
        <f t="shared" si="16"/>
        <v>35022506</v>
      </c>
      <c r="J32" s="122">
        <f t="shared" si="16"/>
        <v>42556000</v>
      </c>
      <c r="K32" s="123">
        <f t="shared" si="16"/>
        <v>35222714</v>
      </c>
      <c r="L32" s="122">
        <f t="shared" si="16"/>
        <v>58478000</v>
      </c>
      <c r="M32" s="123">
        <f t="shared" si="16"/>
        <v>60186275</v>
      </c>
      <c r="N32" s="122">
        <f t="shared" si="16"/>
        <v>22610000</v>
      </c>
      <c r="O32" s="123">
        <f t="shared" si="16"/>
        <v>48863567</v>
      </c>
      <c r="P32" s="122">
        <f>$H32      +$J32      +$L32      +$N32</f>
        <v>148075000</v>
      </c>
      <c r="Q32" s="123">
        <f>$I32      +$K32      +$M32      +$O32</f>
        <v>179295062</v>
      </c>
      <c r="R32" s="63">
        <f>IF(($L32      =0),0,((($N32      -$L32      )/$L32      )*100))</f>
        <v>-61.33588700023941</v>
      </c>
      <c r="S32" s="64">
        <f>IF(($M32      =0),0,((($O32      -$M32      )/$M32      )*100))</f>
        <v>-18.812774174843021</v>
      </c>
      <c r="T32" s="63">
        <f>IF($E32   =0,0,($P32   /$E32   )*100)</f>
        <v>78.209590611151896</v>
      </c>
      <c r="U32" s="65">
        <f>IF($E32   =0,0,($Q32   /$E32   )*100)</f>
        <v>94.699263195145008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6531000</v>
      </c>
      <c r="C34" s="118"/>
      <c r="D34" s="118"/>
      <c r="E34" s="118">
        <f>$B34      +$C34      +$D34</f>
        <v>6531000</v>
      </c>
      <c r="F34" s="119">
        <v>6531000</v>
      </c>
      <c r="G34" s="120">
        <v>6531000</v>
      </c>
      <c r="H34" s="119">
        <v>1633000</v>
      </c>
      <c r="I34" s="120">
        <v>2620098</v>
      </c>
      <c r="J34" s="119">
        <v>346000</v>
      </c>
      <c r="K34" s="120">
        <v>346368</v>
      </c>
      <c r="L34" s="119">
        <v>2325000</v>
      </c>
      <c r="M34" s="120">
        <v>712821</v>
      </c>
      <c r="N34" s="119">
        <v>2227000</v>
      </c>
      <c r="O34" s="120">
        <v>2851712</v>
      </c>
      <c r="P34" s="119">
        <f>$H34      +$J34      +$L34      +$N34</f>
        <v>6531000</v>
      </c>
      <c r="Q34" s="120">
        <f>$I34      +$K34      +$M34      +$O34</f>
        <v>6530999</v>
      </c>
      <c r="R34" s="59">
        <f>IF(($L34      =0),0,((($N34      -$L34      )/$L34      )*100))</f>
        <v>-4.21505376344086</v>
      </c>
      <c r="S34" s="60">
        <f>IF(($M34      =0),0,((($O34      -$M34      )/$M34      )*100))</f>
        <v>300.06004312443093</v>
      </c>
      <c r="T34" s="59">
        <f>IF(($E34      =0),0,(($P34      /$E34      )*100))</f>
        <v>100</v>
      </c>
      <c r="U34" s="61">
        <f>IF(($E34      =0),0,(($Q34      /$E34      )*100))</f>
        <v>99.999984688409128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6531000</v>
      </c>
      <c r="C35" s="121">
        <f>C34</f>
        <v>0</v>
      </c>
      <c r="D35" s="121"/>
      <c r="E35" s="121">
        <f>$B35      +$C35      +$D35</f>
        <v>6531000</v>
      </c>
      <c r="F35" s="122">
        <f t="shared" ref="F35:O35" si="17">F34</f>
        <v>6531000</v>
      </c>
      <c r="G35" s="123">
        <f t="shared" si="17"/>
        <v>6531000</v>
      </c>
      <c r="H35" s="122">
        <f t="shared" si="17"/>
        <v>1633000</v>
      </c>
      <c r="I35" s="123">
        <f t="shared" si="17"/>
        <v>2620098</v>
      </c>
      <c r="J35" s="122">
        <f t="shared" si="17"/>
        <v>346000</v>
      </c>
      <c r="K35" s="123">
        <f t="shared" si="17"/>
        <v>346368</v>
      </c>
      <c r="L35" s="122">
        <f t="shared" si="17"/>
        <v>2325000</v>
      </c>
      <c r="M35" s="123">
        <f t="shared" si="17"/>
        <v>712821</v>
      </c>
      <c r="N35" s="122">
        <f t="shared" si="17"/>
        <v>2227000</v>
      </c>
      <c r="O35" s="123">
        <f t="shared" si="17"/>
        <v>2851712</v>
      </c>
      <c r="P35" s="122">
        <f>$H35      +$J35      +$L35      +$N35</f>
        <v>6531000</v>
      </c>
      <c r="Q35" s="123">
        <f>$I35      +$K35      +$M35      +$O35</f>
        <v>6530999</v>
      </c>
      <c r="R35" s="63">
        <f>IF(($L35      =0),0,((($N35      -$L35      )/$L35      )*100))</f>
        <v>-4.21505376344086</v>
      </c>
      <c r="S35" s="64">
        <f>IF(($M35      =0),0,((($O35      -$M35      )/$M35      )*100))</f>
        <v>300.06004312443093</v>
      </c>
      <c r="T35" s="63">
        <f>IF($E35   =0,0,($P35   /$E35   )*100)</f>
        <v>100</v>
      </c>
      <c r="U35" s="65">
        <f>IF($E35   =0,0,($Q35   /$E35   )*100)</f>
        <v>99.999984688409128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11755000</v>
      </c>
      <c r="C37" s="118"/>
      <c r="D37" s="118"/>
      <c r="E37" s="118">
        <f t="shared" ref="E37:E42" si="18">$B37      +$C37      +$D37</f>
        <v>11755000</v>
      </c>
      <c r="F37" s="119">
        <v>11755000</v>
      </c>
      <c r="G37" s="120">
        <v>11755000</v>
      </c>
      <c r="H37" s="119"/>
      <c r="I37" s="120"/>
      <c r="J37" s="119">
        <v>4405000</v>
      </c>
      <c r="K37" s="120">
        <v>6161908</v>
      </c>
      <c r="L37" s="119"/>
      <c r="M37" s="120">
        <v>3362067</v>
      </c>
      <c r="N37" s="119"/>
      <c r="O37" s="120">
        <v>2210622</v>
      </c>
      <c r="P37" s="119">
        <f t="shared" ref="P37:P42" si="19">$H37      +$J37      +$L37      +$N37</f>
        <v>4405000</v>
      </c>
      <c r="Q37" s="120">
        <f t="shared" ref="Q37:Q42" si="20">$I37      +$K37      +$M37      +$O37</f>
        <v>11734597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-34.24812771429005</v>
      </c>
      <c r="T37" s="59">
        <f t="shared" ref="T37:T42" si="23">IF(($E37      =0),0,(($P37      /$E37      )*100))</f>
        <v>37.473415567843475</v>
      </c>
      <c r="U37" s="61">
        <f t="shared" ref="U37:U42" si="24">IF(($E37      =0),0,(($Q37      /$E37      )*100))</f>
        <v>99.826431305827313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36258000</v>
      </c>
      <c r="C38" s="118">
        <v>21287000</v>
      </c>
      <c r="D38" s="118"/>
      <c r="E38" s="118">
        <f t="shared" si="18"/>
        <v>57545000</v>
      </c>
      <c r="F38" s="119">
        <v>36258000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3000000</v>
      </c>
      <c r="C40" s="118"/>
      <c r="D40" s="118"/>
      <c r="E40" s="118">
        <f t="shared" si="18"/>
        <v>3000000</v>
      </c>
      <c r="F40" s="119">
        <v>3000000</v>
      </c>
      <c r="G40" s="120">
        <v>3000000</v>
      </c>
      <c r="H40" s="119"/>
      <c r="I40" s="120"/>
      <c r="J40" s="119"/>
      <c r="K40" s="120">
        <v>770552</v>
      </c>
      <c r="L40" s="119">
        <v>1538000</v>
      </c>
      <c r="M40" s="120">
        <v>1227332</v>
      </c>
      <c r="N40" s="119">
        <v>438000</v>
      </c>
      <c r="O40" s="120">
        <v>776404</v>
      </c>
      <c r="P40" s="119">
        <f t="shared" si="19"/>
        <v>1976000</v>
      </c>
      <c r="Q40" s="120">
        <f t="shared" si="20"/>
        <v>2774288</v>
      </c>
      <c r="R40" s="59">
        <f t="shared" si="21"/>
        <v>-71.521456436931075</v>
      </c>
      <c r="S40" s="60">
        <f t="shared" si="22"/>
        <v>-36.740507051066871</v>
      </c>
      <c r="T40" s="59">
        <f t="shared" si="23"/>
        <v>65.86666666666666</v>
      </c>
      <c r="U40" s="61">
        <f t="shared" si="24"/>
        <v>92.47626666666666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51013000</v>
      </c>
      <c r="C42" s="121">
        <f>SUM(C37:C41)</f>
        <v>21287000</v>
      </c>
      <c r="D42" s="121"/>
      <c r="E42" s="121">
        <f t="shared" si="18"/>
        <v>72300000</v>
      </c>
      <c r="F42" s="122">
        <f t="shared" ref="F42:O42" si="25">SUM(F37:F41)</f>
        <v>51013000</v>
      </c>
      <c r="G42" s="123">
        <f t="shared" si="25"/>
        <v>14755000</v>
      </c>
      <c r="H42" s="122">
        <f t="shared" si="25"/>
        <v>0</v>
      </c>
      <c r="I42" s="123">
        <f t="shared" si="25"/>
        <v>0</v>
      </c>
      <c r="J42" s="122">
        <f t="shared" si="25"/>
        <v>4405000</v>
      </c>
      <c r="K42" s="123">
        <f t="shared" si="25"/>
        <v>6932460</v>
      </c>
      <c r="L42" s="122">
        <f t="shared" si="25"/>
        <v>1538000</v>
      </c>
      <c r="M42" s="123">
        <f t="shared" si="25"/>
        <v>4589399</v>
      </c>
      <c r="N42" s="122">
        <f t="shared" si="25"/>
        <v>438000</v>
      </c>
      <c r="O42" s="123">
        <f t="shared" si="25"/>
        <v>2987026</v>
      </c>
      <c r="P42" s="122">
        <f t="shared" si="19"/>
        <v>6381000</v>
      </c>
      <c r="Q42" s="123">
        <f t="shared" si="20"/>
        <v>14508885</v>
      </c>
      <c r="R42" s="63">
        <f t="shared" si="21"/>
        <v>-71.521456436931075</v>
      </c>
      <c r="S42" s="64">
        <f t="shared" si="22"/>
        <v>-34.914658760330056</v>
      </c>
      <c r="T42" s="63">
        <f>IF((+$E37+$E40) =0,0,(P42   /(+$E37+$E40) )*100)</f>
        <v>43.246357167062008</v>
      </c>
      <c r="U42" s="65">
        <f>IF((+$E37+$E40) =0,0,(Q42   /(+$E37+$E40) )*100)</f>
        <v>98.331989156218242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>
        <v>155509000</v>
      </c>
      <c r="C45" s="118"/>
      <c r="D45" s="118"/>
      <c r="E45" s="118">
        <f t="shared" si="26"/>
        <v>155509000</v>
      </c>
      <c r="F45" s="119">
        <v>155509000</v>
      </c>
      <c r="G45" s="120">
        <v>155509000</v>
      </c>
      <c r="H45" s="119">
        <v>18417000</v>
      </c>
      <c r="I45" s="120">
        <v>40141578</v>
      </c>
      <c r="J45" s="119">
        <v>54472000</v>
      </c>
      <c r="K45" s="120">
        <v>28374313</v>
      </c>
      <c r="L45" s="119">
        <v>45933000</v>
      </c>
      <c r="M45" s="120">
        <v>50409999</v>
      </c>
      <c r="N45" s="119">
        <v>36687000</v>
      </c>
      <c r="O45" s="120">
        <v>36305080</v>
      </c>
      <c r="P45" s="119">
        <f t="shared" si="27"/>
        <v>155509000</v>
      </c>
      <c r="Q45" s="120">
        <f t="shared" si="28"/>
        <v>155230970</v>
      </c>
      <c r="R45" s="59">
        <f t="shared" si="29"/>
        <v>-20.129318790412121</v>
      </c>
      <c r="S45" s="60">
        <f t="shared" si="30"/>
        <v>-27.980399285467154</v>
      </c>
      <c r="T45" s="59">
        <f t="shared" si="31"/>
        <v>100</v>
      </c>
      <c r="U45" s="61">
        <f t="shared" si="32"/>
        <v>99.821212920152533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65000000</v>
      </c>
      <c r="C53" s="118"/>
      <c r="D53" s="118"/>
      <c r="E53" s="118">
        <f t="shared" si="26"/>
        <v>65000000</v>
      </c>
      <c r="F53" s="119">
        <v>65000000</v>
      </c>
      <c r="G53" s="120">
        <v>65000000</v>
      </c>
      <c r="H53" s="119">
        <v>7987000</v>
      </c>
      <c r="I53" s="120">
        <v>7728981</v>
      </c>
      <c r="J53" s="119">
        <v>20557000</v>
      </c>
      <c r="K53" s="120">
        <v>20602655</v>
      </c>
      <c r="L53" s="119">
        <v>3805000</v>
      </c>
      <c r="M53" s="120">
        <v>4746050</v>
      </c>
      <c r="N53" s="119">
        <v>20257000</v>
      </c>
      <c r="O53" s="120">
        <v>31972885</v>
      </c>
      <c r="P53" s="119">
        <f t="shared" si="27"/>
        <v>52606000</v>
      </c>
      <c r="Q53" s="120">
        <f t="shared" si="28"/>
        <v>65050571</v>
      </c>
      <c r="R53" s="59">
        <f t="shared" si="29"/>
        <v>432.37844940867279</v>
      </c>
      <c r="S53" s="60">
        <f t="shared" si="30"/>
        <v>573.67358118856737</v>
      </c>
      <c r="T53" s="59">
        <f t="shared" si="31"/>
        <v>80.932307692307688</v>
      </c>
      <c r="U53" s="61">
        <f t="shared" si="32"/>
        <v>100.07780153846153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220509000</v>
      </c>
      <c r="C55" s="121">
        <f>SUM(C44:C54)</f>
        <v>0</v>
      </c>
      <c r="D55" s="121"/>
      <c r="E55" s="121">
        <f t="shared" si="26"/>
        <v>220509000</v>
      </c>
      <c r="F55" s="122">
        <f t="shared" ref="F55:O55" si="33">SUM(F44:F54)</f>
        <v>220509000</v>
      </c>
      <c r="G55" s="123">
        <f t="shared" si="33"/>
        <v>220509000</v>
      </c>
      <c r="H55" s="122">
        <f t="shared" si="33"/>
        <v>26404000</v>
      </c>
      <c r="I55" s="123">
        <f t="shared" si="33"/>
        <v>47870559</v>
      </c>
      <c r="J55" s="122">
        <f t="shared" si="33"/>
        <v>75029000</v>
      </c>
      <c r="K55" s="123">
        <f t="shared" si="33"/>
        <v>48976968</v>
      </c>
      <c r="L55" s="122">
        <f t="shared" si="33"/>
        <v>49738000</v>
      </c>
      <c r="M55" s="123">
        <f t="shared" si="33"/>
        <v>55156049</v>
      </c>
      <c r="N55" s="122">
        <f t="shared" si="33"/>
        <v>56944000</v>
      </c>
      <c r="O55" s="123">
        <f t="shared" si="33"/>
        <v>68277965</v>
      </c>
      <c r="P55" s="122">
        <f t="shared" si="27"/>
        <v>208115000</v>
      </c>
      <c r="Q55" s="123">
        <f t="shared" si="28"/>
        <v>220281541</v>
      </c>
      <c r="R55" s="63">
        <f t="shared" si="29"/>
        <v>14.487916683421126</v>
      </c>
      <c r="S55" s="64">
        <f t="shared" si="30"/>
        <v>23.790529303503956</v>
      </c>
      <c r="T55" s="63">
        <f>IF((+$E45+$E47+$E49+$E50+$E53) =0,0,(P55   /(+$E45+$E47+$E49+$E50+$E53) )*100)</f>
        <v>94.379367735557267</v>
      </c>
      <c r="U55" s="65">
        <f>IF((+$E45+$E47+$E49+$E50+$E53) =0,0,(Q55   /(+$E45+$E47+$E49+$E50+$E53) )*100)</f>
        <v>99.896848201207206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962356000</v>
      </c>
      <c r="C69" s="130">
        <f>SUM(C9:C16,C19:C25,C28:C31,C34,C37:C41,C44:C54,C57:C60,C63:C67)</f>
        <v>55287000</v>
      </c>
      <c r="D69" s="130"/>
      <c r="E69" s="130">
        <f t="shared" si="35"/>
        <v>1017643000</v>
      </c>
      <c r="F69" s="131">
        <f t="shared" ref="F69:O69" si="43">SUM(F9:F16,F19:F25,F28:F31,F34,F37:F41,F44:F54,F57:F60,F63:F67)</f>
        <v>996356000</v>
      </c>
      <c r="G69" s="132">
        <f t="shared" si="43"/>
        <v>936778000</v>
      </c>
      <c r="H69" s="131">
        <f t="shared" si="43"/>
        <v>135851000</v>
      </c>
      <c r="I69" s="132">
        <f t="shared" si="43"/>
        <v>169149287</v>
      </c>
      <c r="J69" s="131">
        <f t="shared" si="43"/>
        <v>307754000</v>
      </c>
      <c r="K69" s="132">
        <f t="shared" si="43"/>
        <v>274927046</v>
      </c>
      <c r="L69" s="131">
        <f t="shared" si="43"/>
        <v>195820000</v>
      </c>
      <c r="M69" s="132">
        <f t="shared" si="43"/>
        <v>224762409</v>
      </c>
      <c r="N69" s="131">
        <f t="shared" si="43"/>
        <v>198481000</v>
      </c>
      <c r="O69" s="132">
        <f t="shared" si="43"/>
        <v>236264034</v>
      </c>
      <c r="P69" s="131">
        <f t="shared" si="36"/>
        <v>837906000</v>
      </c>
      <c r="Q69" s="132">
        <f t="shared" si="37"/>
        <v>905102776</v>
      </c>
      <c r="R69" s="72">
        <f t="shared" si="38"/>
        <v>1.3589010315595955</v>
      </c>
      <c r="S69" s="73">
        <f t="shared" si="39"/>
        <v>5.117236930842826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87.455145507035809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94.468705289020534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962356000</v>
      </c>
      <c r="C75" s="130">
        <f>SUM(C9:C16,C19:C25,C28:C31,C34,C37:C41,C44:C54,C57:C60,C63:C67,C71:C72)</f>
        <v>55287000</v>
      </c>
      <c r="D75" s="130"/>
      <c r="E75" s="130">
        <f>$B75      +$C75      +$D75</f>
        <v>1017643000</v>
      </c>
      <c r="F75" s="131">
        <f t="shared" ref="F75:O75" si="46">SUM(F9:F16,F19:F25,F28:F31,F34,F37:F41,F44:F54,F57:F60,F63:F67,F71:F72)</f>
        <v>996356000</v>
      </c>
      <c r="G75" s="132">
        <f t="shared" si="46"/>
        <v>936778000</v>
      </c>
      <c r="H75" s="131">
        <f t="shared" si="46"/>
        <v>135851000</v>
      </c>
      <c r="I75" s="132">
        <f t="shared" si="46"/>
        <v>169149287</v>
      </c>
      <c r="J75" s="131">
        <f t="shared" si="46"/>
        <v>307754000</v>
      </c>
      <c r="K75" s="132">
        <f t="shared" si="46"/>
        <v>274927046</v>
      </c>
      <c r="L75" s="131">
        <f t="shared" si="46"/>
        <v>195820000</v>
      </c>
      <c r="M75" s="132">
        <f t="shared" si="46"/>
        <v>224762409</v>
      </c>
      <c r="N75" s="131">
        <f t="shared" si="46"/>
        <v>198481000</v>
      </c>
      <c r="O75" s="132">
        <f t="shared" si="46"/>
        <v>236264034</v>
      </c>
      <c r="P75" s="131">
        <f>$H75      +$J75      +$L75      +$N75</f>
        <v>837906000</v>
      </c>
      <c r="Q75" s="132">
        <f>$I75      +$K75      +$M75      +$O75</f>
        <v>905102776</v>
      </c>
      <c r="R75" s="72">
        <f>IF(($L75      =0),0,((($N75      -$L75      )/$L75      )*100))</f>
        <v>1.3589010315595955</v>
      </c>
      <c r="S75" s="73">
        <f>IF(($M75      =0),0,((($O75      -$M75      )/$M75      )*100))</f>
        <v>5.117236930842826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87.455145507035809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94.468705289020534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141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142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143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144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145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146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147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148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149</v>
      </c>
    </row>
    <row r="118" spans="1:23" x14ac:dyDescent="0.2">
      <c r="A118" s="35" t="s">
        <v>150</v>
      </c>
    </row>
    <row r="119" spans="1:23" x14ac:dyDescent="0.2">
      <c r="A119" s="35" t="s">
        <v>151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152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153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154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wgriJNRatbwsvxyq826jA28RKu6N3qP/BvTvlUY8qd3z0ok83FsTNiRz+hjatAMPuVIF/JWSTerO20uon6m2Aw==" saltValue="89MHuf9UfaK1WvVT4Cmn7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128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>
        <v>191000</v>
      </c>
      <c r="I10" s="120">
        <v>191067</v>
      </c>
      <c r="J10" s="119">
        <v>601000</v>
      </c>
      <c r="K10" s="120">
        <v>601925</v>
      </c>
      <c r="L10" s="119">
        <v>705000</v>
      </c>
      <c r="M10" s="120">
        <v>706359</v>
      </c>
      <c r="N10" s="119">
        <v>234000</v>
      </c>
      <c r="O10" s="120">
        <v>656471</v>
      </c>
      <c r="P10" s="119">
        <f t="shared" ref="P10:P17" si="1">$H10      +$J10      +$L10      +$N10</f>
        <v>1731000</v>
      </c>
      <c r="Q10" s="120">
        <f t="shared" ref="Q10:Q17" si="2">$I10      +$K10      +$M10      +$O10</f>
        <v>2155822</v>
      </c>
      <c r="R10" s="59">
        <f t="shared" ref="R10:R17" si="3">IF(($L10      =0),0,((($N10      -$L10      )/$L10      )*100))</f>
        <v>-66.808510638297875</v>
      </c>
      <c r="S10" s="60">
        <f t="shared" ref="S10:S17" si="4">IF(($M10      =0),0,((($O10      -$M10      )/$M10      )*100))</f>
        <v>-7.0626975801256862</v>
      </c>
      <c r="T10" s="59">
        <f t="shared" ref="T10:T17" si="5">IF(($E10      =0),0,(($P10      /$E10      )*100))</f>
        <v>86.550000000000011</v>
      </c>
      <c r="U10" s="61">
        <f t="shared" ref="U10:U17" si="6">IF(($E10      =0),0,(($Q10      /$E10      )*100))</f>
        <v>107.7911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2000000</v>
      </c>
      <c r="C17" s="121">
        <f>SUM(C9:C16)</f>
        <v>0</v>
      </c>
      <c r="D17" s="121"/>
      <c r="E17" s="121">
        <f t="shared" si="0"/>
        <v>2000000</v>
      </c>
      <c r="F17" s="122">
        <f t="shared" ref="F17:O17" si="7">SUM(F9:F16)</f>
        <v>2000000</v>
      </c>
      <c r="G17" s="123">
        <f t="shared" si="7"/>
        <v>2000000</v>
      </c>
      <c r="H17" s="122">
        <f t="shared" si="7"/>
        <v>191000</v>
      </c>
      <c r="I17" s="123">
        <f t="shared" si="7"/>
        <v>191067</v>
      </c>
      <c r="J17" s="122">
        <f t="shared" si="7"/>
        <v>601000</v>
      </c>
      <c r="K17" s="123">
        <f t="shared" si="7"/>
        <v>601925</v>
      </c>
      <c r="L17" s="122">
        <f t="shared" si="7"/>
        <v>705000</v>
      </c>
      <c r="M17" s="123">
        <f t="shared" si="7"/>
        <v>706359</v>
      </c>
      <c r="N17" s="122">
        <f t="shared" si="7"/>
        <v>234000</v>
      </c>
      <c r="O17" s="123">
        <f t="shared" si="7"/>
        <v>656471</v>
      </c>
      <c r="P17" s="122">
        <f t="shared" si="1"/>
        <v>1731000</v>
      </c>
      <c r="Q17" s="123">
        <f t="shared" si="2"/>
        <v>2155822</v>
      </c>
      <c r="R17" s="63">
        <f t="shared" si="3"/>
        <v>-66.808510638297875</v>
      </c>
      <c r="S17" s="64">
        <f t="shared" si="4"/>
        <v>-7.0626975801256862</v>
      </c>
      <c r="T17" s="63">
        <f>IF((SUM($E9:$E14))=0,0,(P17/(SUM($E9:$E14))*100))</f>
        <v>86.550000000000011</v>
      </c>
      <c r="U17" s="65">
        <f>IF((SUM($E9:$E14))=0,0,(Q17/(SUM($E9:$E14))*100))</f>
        <v>107.7911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18000000</v>
      </c>
      <c r="D23" s="118"/>
      <c r="E23" s="118">
        <f t="shared" si="8"/>
        <v>18000000</v>
      </c>
      <c r="F23" s="119">
        <v>18000000</v>
      </c>
      <c r="G23" s="120">
        <v>18000000</v>
      </c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18000000</v>
      </c>
      <c r="D26" s="121"/>
      <c r="E26" s="121">
        <f t="shared" si="8"/>
        <v>18000000</v>
      </c>
      <c r="F26" s="122">
        <f t="shared" ref="F26:O26" si="15">SUM(F19:F25)</f>
        <v>18000000</v>
      </c>
      <c r="G26" s="123">
        <f t="shared" si="15"/>
        <v>18000000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1891000</v>
      </c>
      <c r="C34" s="118"/>
      <c r="D34" s="118"/>
      <c r="E34" s="118">
        <f>$B34      +$C34      +$D34</f>
        <v>1891000</v>
      </c>
      <c r="F34" s="119">
        <v>1891000</v>
      </c>
      <c r="G34" s="120">
        <v>1891000</v>
      </c>
      <c r="H34" s="119">
        <v>473000</v>
      </c>
      <c r="I34" s="120">
        <v>937059</v>
      </c>
      <c r="J34" s="119">
        <v>851000</v>
      </c>
      <c r="K34" s="120">
        <v>953941</v>
      </c>
      <c r="L34" s="119"/>
      <c r="M34" s="120"/>
      <c r="N34" s="119"/>
      <c r="O34" s="120"/>
      <c r="P34" s="119">
        <f>$H34      +$J34      +$L34      +$N34</f>
        <v>1324000</v>
      </c>
      <c r="Q34" s="120">
        <f>$I34      +$K34      +$M34      +$O34</f>
        <v>1891000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70.015864621893172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1891000</v>
      </c>
      <c r="C35" s="121">
        <f>C34</f>
        <v>0</v>
      </c>
      <c r="D35" s="121"/>
      <c r="E35" s="121">
        <f>$B35      +$C35      +$D35</f>
        <v>1891000</v>
      </c>
      <c r="F35" s="122">
        <f t="shared" ref="F35:O35" si="17">F34</f>
        <v>1891000</v>
      </c>
      <c r="G35" s="123">
        <f t="shared" si="17"/>
        <v>1891000</v>
      </c>
      <c r="H35" s="122">
        <f t="shared" si="17"/>
        <v>473000</v>
      </c>
      <c r="I35" s="123">
        <f t="shared" si="17"/>
        <v>937059</v>
      </c>
      <c r="J35" s="122">
        <f t="shared" si="17"/>
        <v>851000</v>
      </c>
      <c r="K35" s="123">
        <f t="shared" si="17"/>
        <v>953941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1324000</v>
      </c>
      <c r="Q35" s="123">
        <f>$I35      +$K35      +$M35      +$O35</f>
        <v>1891000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70.015864621893172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18790000</v>
      </c>
      <c r="C38" s="118">
        <v>326000</v>
      </c>
      <c r="D38" s="118"/>
      <c r="E38" s="118">
        <f t="shared" si="18"/>
        <v>19116000</v>
      </c>
      <c r="F38" s="119">
        <v>18790000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18790000</v>
      </c>
      <c r="C42" s="121">
        <f>SUM(C37:C41)</f>
        <v>326000</v>
      </c>
      <c r="D42" s="121"/>
      <c r="E42" s="121">
        <f t="shared" si="18"/>
        <v>19116000</v>
      </c>
      <c r="F42" s="122">
        <f t="shared" ref="F42:O42" si="25">SUM(F37:F41)</f>
        <v>18790000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22681000</v>
      </c>
      <c r="C69" s="130">
        <f>SUM(C9:C16,C19:C25,C28:C31,C34,C37:C41,C44:C54,C57:C60,C63:C67)</f>
        <v>18326000</v>
      </c>
      <c r="D69" s="130"/>
      <c r="E69" s="130">
        <f t="shared" si="35"/>
        <v>41007000</v>
      </c>
      <c r="F69" s="131">
        <f t="shared" ref="F69:O69" si="43">SUM(F9:F16,F19:F25,F28:F31,F34,F37:F41,F44:F54,F57:F60,F63:F67)</f>
        <v>40681000</v>
      </c>
      <c r="G69" s="132">
        <f t="shared" si="43"/>
        <v>21891000</v>
      </c>
      <c r="H69" s="131">
        <f t="shared" si="43"/>
        <v>664000</v>
      </c>
      <c r="I69" s="132">
        <f t="shared" si="43"/>
        <v>1128126</v>
      </c>
      <c r="J69" s="131">
        <f t="shared" si="43"/>
        <v>1452000</v>
      </c>
      <c r="K69" s="132">
        <f t="shared" si="43"/>
        <v>1555866</v>
      </c>
      <c r="L69" s="131">
        <f t="shared" si="43"/>
        <v>705000</v>
      </c>
      <c r="M69" s="132">
        <f t="shared" si="43"/>
        <v>706359</v>
      </c>
      <c r="N69" s="131">
        <f t="shared" si="43"/>
        <v>234000</v>
      </c>
      <c r="O69" s="132">
        <f t="shared" si="43"/>
        <v>656471</v>
      </c>
      <c r="P69" s="131">
        <f t="shared" si="36"/>
        <v>3055000</v>
      </c>
      <c r="Q69" s="132">
        <f t="shared" si="37"/>
        <v>4046822</v>
      </c>
      <c r="R69" s="72">
        <f t="shared" si="38"/>
        <v>-66.808510638297875</v>
      </c>
      <c r="S69" s="73">
        <f t="shared" si="39"/>
        <v>-7.0626975801256862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13.955506829290576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18.486236352839068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66752000</v>
      </c>
      <c r="C71" s="118"/>
      <c r="D71" s="118"/>
      <c r="E71" s="118">
        <f>$B71      +$C71      +$D71</f>
        <v>66752000</v>
      </c>
      <c r="F71" s="119">
        <v>66752000</v>
      </c>
      <c r="G71" s="120">
        <v>66752000</v>
      </c>
      <c r="H71" s="119">
        <v>29225000</v>
      </c>
      <c r="I71" s="120">
        <v>10755592</v>
      </c>
      <c r="J71" s="119">
        <v>7715000</v>
      </c>
      <c r="K71" s="120">
        <v>23096553</v>
      </c>
      <c r="L71" s="119">
        <v>8878000</v>
      </c>
      <c r="M71" s="120">
        <v>9298150</v>
      </c>
      <c r="N71" s="119">
        <v>19090000</v>
      </c>
      <c r="O71" s="120">
        <v>18849452</v>
      </c>
      <c r="P71" s="119">
        <f>$H71      +$J71      +$L71      +$N71</f>
        <v>64908000</v>
      </c>
      <c r="Q71" s="120">
        <f>$I71      +$K71      +$M71      +$O71</f>
        <v>61999747</v>
      </c>
      <c r="R71" s="59">
        <f>IF(($L71      =0),0,((($N71      -$L71      )/$L71      )*100))</f>
        <v>115.02590673575131</v>
      </c>
      <c r="S71" s="60">
        <f>IF(($M71      =0),0,((($O71      -$M71      )/$M71      )*100))</f>
        <v>102.72260610981753</v>
      </c>
      <c r="T71" s="59">
        <f>IF(($E71      =0),0,(($P71      /$E71      )*100))</f>
        <v>97.237535953978906</v>
      </c>
      <c r="U71" s="61">
        <f>IF(($E71      =0),0,(($Q71      /$E71      )*100))</f>
        <v>92.880733161553209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66752000</v>
      </c>
      <c r="C73" s="127">
        <f>SUM(C71:C72)</f>
        <v>0</v>
      </c>
      <c r="D73" s="127"/>
      <c r="E73" s="127">
        <f>$B73      +$C73      +$D73</f>
        <v>66752000</v>
      </c>
      <c r="F73" s="128">
        <f t="shared" ref="F73:O73" si="44">SUM(F71:F72)</f>
        <v>66752000</v>
      </c>
      <c r="G73" s="129">
        <f t="shared" si="44"/>
        <v>66752000</v>
      </c>
      <c r="H73" s="128">
        <f t="shared" si="44"/>
        <v>29225000</v>
      </c>
      <c r="I73" s="129">
        <f t="shared" si="44"/>
        <v>10755592</v>
      </c>
      <c r="J73" s="128">
        <f t="shared" si="44"/>
        <v>7715000</v>
      </c>
      <c r="K73" s="129">
        <f t="shared" si="44"/>
        <v>23096553</v>
      </c>
      <c r="L73" s="128">
        <f t="shared" si="44"/>
        <v>8878000</v>
      </c>
      <c r="M73" s="129">
        <f t="shared" si="44"/>
        <v>9298150</v>
      </c>
      <c r="N73" s="128">
        <f t="shared" si="44"/>
        <v>19090000</v>
      </c>
      <c r="O73" s="129">
        <f t="shared" si="44"/>
        <v>18849452</v>
      </c>
      <c r="P73" s="128">
        <f>$H73      +$J73      +$L73      +$N73</f>
        <v>64908000</v>
      </c>
      <c r="Q73" s="129">
        <f>$I73      +$K73      +$M73      +$O73</f>
        <v>61999747</v>
      </c>
      <c r="R73" s="68">
        <f>IF(($L73      =0),0,((($N73      -$L73      )/$L73      )*100))</f>
        <v>115.02590673575131</v>
      </c>
      <c r="S73" s="69">
        <f>IF(($M73      =0),0,((($O73      -$M73      )/$M73      )*100))</f>
        <v>102.72260610981753</v>
      </c>
      <c r="T73" s="68">
        <f>IF(($E71      =0),0,(($P71      /$E71      )*100))</f>
        <v>97.237535953978906</v>
      </c>
      <c r="U73" s="70">
        <f>IF($E71   =0,0,($Q71   /$E71 )*100)</f>
        <v>92.880733161553209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66752000</v>
      </c>
      <c r="C74" s="130">
        <f>SUM(C71:C72)</f>
        <v>0</v>
      </c>
      <c r="D74" s="130"/>
      <c r="E74" s="130">
        <f>$B74      +$C74      +$D74</f>
        <v>66752000</v>
      </c>
      <c r="F74" s="131">
        <f t="shared" ref="F74:O74" si="45">SUM(F71:F72)</f>
        <v>66752000</v>
      </c>
      <c r="G74" s="132">
        <f t="shared" si="45"/>
        <v>66752000</v>
      </c>
      <c r="H74" s="131">
        <f t="shared" si="45"/>
        <v>29225000</v>
      </c>
      <c r="I74" s="132">
        <f t="shared" si="45"/>
        <v>10755592</v>
      </c>
      <c r="J74" s="131">
        <f t="shared" si="45"/>
        <v>7715000</v>
      </c>
      <c r="K74" s="132">
        <f t="shared" si="45"/>
        <v>23096553</v>
      </c>
      <c r="L74" s="131">
        <f t="shared" si="45"/>
        <v>8878000</v>
      </c>
      <c r="M74" s="132">
        <f t="shared" si="45"/>
        <v>9298150</v>
      </c>
      <c r="N74" s="131">
        <f t="shared" si="45"/>
        <v>19090000</v>
      </c>
      <c r="O74" s="132">
        <f t="shared" si="45"/>
        <v>18849452</v>
      </c>
      <c r="P74" s="131">
        <f>$H74      +$J74      +$L74      +$N74</f>
        <v>64908000</v>
      </c>
      <c r="Q74" s="132">
        <f>$I74      +$K74      +$M74      +$O74</f>
        <v>61999747</v>
      </c>
      <c r="R74" s="72">
        <f>IF(($L74      =0),0,((($N74      -$L74      )/$L74      )*100))</f>
        <v>115.02590673575131</v>
      </c>
      <c r="S74" s="73">
        <f>IF(($M74      =0),0,((($O74      -$M74      )/$M74      )*100))</f>
        <v>102.72260610981753</v>
      </c>
      <c r="T74" s="72">
        <f>IF(($E71      =0),0,(($P71      /$E71      )*100))</f>
        <v>97.237535953978906</v>
      </c>
      <c r="U74" s="76">
        <f>IF($E71   =0,0,($Q71   /$E71 )*100)</f>
        <v>92.880733161553209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89433000</v>
      </c>
      <c r="C75" s="130">
        <f>SUM(C9:C16,C19:C25,C28:C31,C34,C37:C41,C44:C54,C57:C60,C63:C67,C71:C72)</f>
        <v>18326000</v>
      </c>
      <c r="D75" s="130"/>
      <c r="E75" s="130">
        <f>$B75      +$C75      +$D75</f>
        <v>107759000</v>
      </c>
      <c r="F75" s="131">
        <f t="shared" ref="F75:O75" si="46">SUM(F9:F16,F19:F25,F28:F31,F34,F37:F41,F44:F54,F57:F60,F63:F67,F71:F72)</f>
        <v>107433000</v>
      </c>
      <c r="G75" s="132">
        <f t="shared" si="46"/>
        <v>88643000</v>
      </c>
      <c r="H75" s="131">
        <f t="shared" si="46"/>
        <v>29889000</v>
      </c>
      <c r="I75" s="132">
        <f t="shared" si="46"/>
        <v>11883718</v>
      </c>
      <c r="J75" s="131">
        <f t="shared" si="46"/>
        <v>9167000</v>
      </c>
      <c r="K75" s="132">
        <f t="shared" si="46"/>
        <v>24652419</v>
      </c>
      <c r="L75" s="131">
        <f t="shared" si="46"/>
        <v>9583000</v>
      </c>
      <c r="M75" s="132">
        <f t="shared" si="46"/>
        <v>10004509</v>
      </c>
      <c r="N75" s="131">
        <f t="shared" si="46"/>
        <v>19324000</v>
      </c>
      <c r="O75" s="132">
        <f t="shared" si="46"/>
        <v>19505923</v>
      </c>
      <c r="P75" s="131">
        <f>$H75      +$J75      +$L75      +$N75</f>
        <v>67963000</v>
      </c>
      <c r="Q75" s="132">
        <f>$I75      +$K75      +$M75      +$O75</f>
        <v>66046569</v>
      </c>
      <c r="R75" s="72">
        <f>IF(($L75      =0),0,((($N75      -$L75      )/$L75      )*100))</f>
        <v>101.64875300010434</v>
      </c>
      <c r="S75" s="73">
        <f>IF(($M75      =0),0,((($O75      -$M75      )/$M75      )*100))</f>
        <v>94.971317432969471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76.670464672901417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74.508499261080956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141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142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143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144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145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146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147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148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149</v>
      </c>
    </row>
    <row r="118" spans="1:23" x14ac:dyDescent="0.2">
      <c r="A118" s="35" t="s">
        <v>150</v>
      </c>
    </row>
    <row r="119" spans="1:23" x14ac:dyDescent="0.2">
      <c r="A119" s="35" t="s">
        <v>151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152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153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154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BQHJLd1EzOTqPTqL5B9LbbL30mu+9/LGAvMHKWxfvqlto6dPKZCSY6k7hIcgyXwzozDWb9tnevcFP6QeCQ4obA==" saltValue="SDcKZuQR65vNdq3Bi4h9T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1000000</v>
      </c>
      <c r="C10" s="118"/>
      <c r="D10" s="118"/>
      <c r="E10" s="118">
        <f t="shared" ref="E10:E17" si="0">$B10      +$C10      +$D10</f>
        <v>1000000</v>
      </c>
      <c r="F10" s="119">
        <v>1000000</v>
      </c>
      <c r="G10" s="120">
        <v>1000000</v>
      </c>
      <c r="H10" s="119">
        <v>507000</v>
      </c>
      <c r="I10" s="120">
        <v>506667</v>
      </c>
      <c r="J10" s="119">
        <v>79000</v>
      </c>
      <c r="K10" s="120">
        <v>90933</v>
      </c>
      <c r="L10" s="119">
        <v>235000</v>
      </c>
      <c r="M10" s="120">
        <v>234001</v>
      </c>
      <c r="N10" s="119">
        <v>168000</v>
      </c>
      <c r="O10" s="120">
        <v>168401</v>
      </c>
      <c r="P10" s="119">
        <f t="shared" ref="P10:P17" si="1">$H10      +$J10      +$L10      +$N10</f>
        <v>989000</v>
      </c>
      <c r="Q10" s="120">
        <f t="shared" ref="Q10:Q17" si="2">$I10      +$K10      +$M10      +$O10</f>
        <v>1000002</v>
      </c>
      <c r="R10" s="59">
        <f t="shared" ref="R10:R17" si="3">IF(($L10      =0),0,((($N10      -$L10      )/$L10      )*100))</f>
        <v>-28.510638297872344</v>
      </c>
      <c r="S10" s="60">
        <f t="shared" ref="S10:S17" si="4">IF(($M10      =0),0,((($O10      -$M10      )/$M10      )*100))</f>
        <v>-28.034068230477651</v>
      </c>
      <c r="T10" s="59">
        <f t="shared" ref="T10:T17" si="5">IF(($E10      =0),0,(($P10      /$E10      )*100))</f>
        <v>98.9</v>
      </c>
      <c r="U10" s="61">
        <f t="shared" ref="U10:U17" si="6">IF(($E10      =0),0,(($Q10      /$E10      )*100))</f>
        <v>100.00020000000001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1000000</v>
      </c>
      <c r="C17" s="121">
        <f>SUM(C9:C16)</f>
        <v>0</v>
      </c>
      <c r="D17" s="121"/>
      <c r="E17" s="121">
        <f t="shared" si="0"/>
        <v>1000000</v>
      </c>
      <c r="F17" s="122">
        <f t="shared" ref="F17:O17" si="7">SUM(F9:F16)</f>
        <v>1000000</v>
      </c>
      <c r="G17" s="123">
        <f t="shared" si="7"/>
        <v>1000000</v>
      </c>
      <c r="H17" s="122">
        <f t="shared" si="7"/>
        <v>507000</v>
      </c>
      <c r="I17" s="123">
        <f t="shared" si="7"/>
        <v>506667</v>
      </c>
      <c r="J17" s="122">
        <f t="shared" si="7"/>
        <v>79000</v>
      </c>
      <c r="K17" s="123">
        <f t="shared" si="7"/>
        <v>90933</v>
      </c>
      <c r="L17" s="122">
        <f t="shared" si="7"/>
        <v>235000</v>
      </c>
      <c r="M17" s="123">
        <f t="shared" si="7"/>
        <v>234001</v>
      </c>
      <c r="N17" s="122">
        <f t="shared" si="7"/>
        <v>168000</v>
      </c>
      <c r="O17" s="123">
        <f t="shared" si="7"/>
        <v>168401</v>
      </c>
      <c r="P17" s="122">
        <f t="shared" si="1"/>
        <v>989000</v>
      </c>
      <c r="Q17" s="123">
        <f t="shared" si="2"/>
        <v>1000002</v>
      </c>
      <c r="R17" s="63">
        <f t="shared" si="3"/>
        <v>-28.510638297872344</v>
      </c>
      <c r="S17" s="64">
        <f t="shared" si="4"/>
        <v>-28.034068230477651</v>
      </c>
      <c r="T17" s="63">
        <f>IF((SUM($E9:$E14))=0,0,(P17/(SUM($E9:$E14))*100))</f>
        <v>98.9</v>
      </c>
      <c r="U17" s="65">
        <f>IF((SUM($E9:$E14))=0,0,(Q17/(SUM($E9:$E14))*100))</f>
        <v>100.00020000000001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>
        <v>7000000</v>
      </c>
      <c r="D22" s="118"/>
      <c r="E22" s="118">
        <f t="shared" si="8"/>
        <v>7000000</v>
      </c>
      <c r="F22" s="119">
        <v>7000000</v>
      </c>
      <c r="G22" s="120">
        <v>7000000</v>
      </c>
      <c r="H22" s="119"/>
      <c r="I22" s="120"/>
      <c r="J22" s="119"/>
      <c r="K22" s="120"/>
      <c r="L22" s="119"/>
      <c r="M22" s="120"/>
      <c r="N22" s="119"/>
      <c r="O22" s="120">
        <v>2744073</v>
      </c>
      <c r="P22" s="119">
        <f t="shared" si="9"/>
        <v>0</v>
      </c>
      <c r="Q22" s="120">
        <f t="shared" si="10"/>
        <v>2744073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39.201042857142859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7000000</v>
      </c>
      <c r="D26" s="121"/>
      <c r="E26" s="121">
        <f t="shared" si="8"/>
        <v>7000000</v>
      </c>
      <c r="F26" s="122">
        <f t="shared" ref="F26:O26" si="15">SUM(F19:F25)</f>
        <v>7000000</v>
      </c>
      <c r="G26" s="123">
        <f t="shared" si="15"/>
        <v>7000000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2744073</v>
      </c>
      <c r="P26" s="122">
        <f t="shared" si="9"/>
        <v>0</v>
      </c>
      <c r="Q26" s="123">
        <f t="shared" si="10"/>
        <v>2744073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39.201042857142859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2840000</v>
      </c>
      <c r="C31" s="118"/>
      <c r="D31" s="118"/>
      <c r="E31" s="118">
        <f>$B31      +$C31      +$D31</f>
        <v>2840000</v>
      </c>
      <c r="F31" s="119">
        <v>2840000</v>
      </c>
      <c r="G31" s="120">
        <v>2840000</v>
      </c>
      <c r="H31" s="119">
        <v>565000</v>
      </c>
      <c r="I31" s="120">
        <v>567092</v>
      </c>
      <c r="J31" s="119">
        <v>728000</v>
      </c>
      <c r="K31" s="120">
        <v>755088</v>
      </c>
      <c r="L31" s="119">
        <v>648000</v>
      </c>
      <c r="M31" s="120">
        <v>709024</v>
      </c>
      <c r="N31" s="119">
        <v>808000</v>
      </c>
      <c r="O31" s="120">
        <v>808795</v>
      </c>
      <c r="P31" s="119">
        <f>$H31      +$J31      +$L31      +$N31</f>
        <v>2749000</v>
      </c>
      <c r="Q31" s="120">
        <f>$I31      +$K31      +$M31      +$O31</f>
        <v>2839999</v>
      </c>
      <c r="R31" s="59">
        <f>IF(($L31      =0),0,((($N31      -$L31      )/$L31      )*100))</f>
        <v>24.691358024691358</v>
      </c>
      <c r="S31" s="60">
        <f>IF(($M31      =0),0,((($O31      -$M31      )/$M31      )*100))</f>
        <v>14.071597012230896</v>
      </c>
      <c r="T31" s="59">
        <f>IF(($E31      =0),0,(($P31      /$E31      )*100))</f>
        <v>96.795774647887328</v>
      </c>
      <c r="U31" s="61">
        <f>IF(($E31      =0),0,(($Q31      /$E31      )*100))</f>
        <v>99.999964788732399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2840000</v>
      </c>
      <c r="C32" s="121">
        <f>SUM(C28:C31)</f>
        <v>0</v>
      </c>
      <c r="D32" s="121"/>
      <c r="E32" s="121">
        <f>$B32      +$C32      +$D32</f>
        <v>2840000</v>
      </c>
      <c r="F32" s="122">
        <f t="shared" ref="F32:O32" si="16">SUM(F28:F31)</f>
        <v>2840000</v>
      </c>
      <c r="G32" s="123">
        <f t="shared" si="16"/>
        <v>2840000</v>
      </c>
      <c r="H32" s="122">
        <f t="shared" si="16"/>
        <v>565000</v>
      </c>
      <c r="I32" s="123">
        <f t="shared" si="16"/>
        <v>567092</v>
      </c>
      <c r="J32" s="122">
        <f t="shared" si="16"/>
        <v>728000</v>
      </c>
      <c r="K32" s="123">
        <f t="shared" si="16"/>
        <v>755088</v>
      </c>
      <c r="L32" s="122">
        <f t="shared" si="16"/>
        <v>648000</v>
      </c>
      <c r="M32" s="123">
        <f t="shared" si="16"/>
        <v>709024</v>
      </c>
      <c r="N32" s="122">
        <f t="shared" si="16"/>
        <v>808000</v>
      </c>
      <c r="O32" s="123">
        <f t="shared" si="16"/>
        <v>808795</v>
      </c>
      <c r="P32" s="122">
        <f>$H32      +$J32      +$L32      +$N32</f>
        <v>2749000</v>
      </c>
      <c r="Q32" s="123">
        <f>$I32      +$K32      +$M32      +$O32</f>
        <v>2839999</v>
      </c>
      <c r="R32" s="63">
        <f>IF(($L32      =0),0,((($N32      -$L32      )/$L32      )*100))</f>
        <v>24.691358024691358</v>
      </c>
      <c r="S32" s="64">
        <f>IF(($M32      =0),0,((($O32      -$M32      )/$M32      )*100))</f>
        <v>14.071597012230896</v>
      </c>
      <c r="T32" s="63">
        <f>IF($E32   =0,0,($P32   /$E32   )*100)</f>
        <v>96.795774647887328</v>
      </c>
      <c r="U32" s="65">
        <f>IF($E32   =0,0,($Q32   /$E32   )*100)</f>
        <v>99.999964788732399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3659000</v>
      </c>
      <c r="C34" s="118"/>
      <c r="D34" s="118"/>
      <c r="E34" s="118">
        <f>$B34      +$C34      +$D34</f>
        <v>3659000</v>
      </c>
      <c r="F34" s="119">
        <v>3659000</v>
      </c>
      <c r="G34" s="120">
        <v>3659000</v>
      </c>
      <c r="H34" s="119">
        <v>401000</v>
      </c>
      <c r="I34" s="120">
        <v>401520</v>
      </c>
      <c r="J34" s="119">
        <v>1027000</v>
      </c>
      <c r="K34" s="120">
        <v>1027669</v>
      </c>
      <c r="L34" s="119">
        <v>610000</v>
      </c>
      <c r="M34" s="120">
        <v>820927</v>
      </c>
      <c r="N34" s="119">
        <v>1226000</v>
      </c>
      <c r="O34" s="120">
        <v>1224857</v>
      </c>
      <c r="P34" s="119">
        <f>$H34      +$J34      +$L34      +$N34</f>
        <v>3264000</v>
      </c>
      <c r="Q34" s="120">
        <f>$I34      +$K34      +$M34      +$O34</f>
        <v>3474973</v>
      </c>
      <c r="R34" s="59">
        <f>IF(($L34      =0),0,((($N34      -$L34      )/$L34      )*100))</f>
        <v>100.98360655737706</v>
      </c>
      <c r="S34" s="60">
        <f>IF(($M34      =0),0,((($O34      -$M34      )/$M34      )*100))</f>
        <v>49.204131427033097</v>
      </c>
      <c r="T34" s="59">
        <f>IF(($E34      =0),0,(($P34      /$E34      )*100))</f>
        <v>89.204700737906535</v>
      </c>
      <c r="U34" s="61">
        <f>IF(($E34      =0),0,(($Q34      /$E34      )*100))</f>
        <v>94.970565728341072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3659000</v>
      </c>
      <c r="C35" s="121">
        <f>C34</f>
        <v>0</v>
      </c>
      <c r="D35" s="121"/>
      <c r="E35" s="121">
        <f>$B35      +$C35      +$D35</f>
        <v>3659000</v>
      </c>
      <c r="F35" s="122">
        <f t="shared" ref="F35:O35" si="17">F34</f>
        <v>3659000</v>
      </c>
      <c r="G35" s="123">
        <f t="shared" si="17"/>
        <v>3659000</v>
      </c>
      <c r="H35" s="122">
        <f t="shared" si="17"/>
        <v>401000</v>
      </c>
      <c r="I35" s="123">
        <f t="shared" si="17"/>
        <v>401520</v>
      </c>
      <c r="J35" s="122">
        <f t="shared" si="17"/>
        <v>1027000</v>
      </c>
      <c r="K35" s="123">
        <f t="shared" si="17"/>
        <v>1027669</v>
      </c>
      <c r="L35" s="122">
        <f t="shared" si="17"/>
        <v>610000</v>
      </c>
      <c r="M35" s="123">
        <f t="shared" si="17"/>
        <v>820927</v>
      </c>
      <c r="N35" s="122">
        <f t="shared" si="17"/>
        <v>1226000</v>
      </c>
      <c r="O35" s="123">
        <f t="shared" si="17"/>
        <v>1224857</v>
      </c>
      <c r="P35" s="122">
        <f>$H35      +$J35      +$L35      +$N35</f>
        <v>3264000</v>
      </c>
      <c r="Q35" s="123">
        <f>$I35      +$K35      +$M35      +$O35</f>
        <v>3474973</v>
      </c>
      <c r="R35" s="63">
        <f>IF(($L35      =0),0,((($N35      -$L35      )/$L35      )*100))</f>
        <v>100.98360655737706</v>
      </c>
      <c r="S35" s="64">
        <f>IF(($M35      =0),0,((($O35      -$M35      )/$M35      )*100))</f>
        <v>49.204131427033097</v>
      </c>
      <c r="T35" s="63">
        <f>IF($E35   =0,0,($P35   /$E35   )*100)</f>
        <v>89.204700737906535</v>
      </c>
      <c r="U35" s="65">
        <f>IF($E35   =0,0,($Q35   /$E35   )*100)</f>
        <v>94.970565728341072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155000000</v>
      </c>
      <c r="C53" s="118"/>
      <c r="D53" s="118"/>
      <c r="E53" s="118">
        <f t="shared" si="26"/>
        <v>155000000</v>
      </c>
      <c r="F53" s="119">
        <v>155000000</v>
      </c>
      <c r="G53" s="120">
        <v>155000000</v>
      </c>
      <c r="H53" s="119">
        <v>24273000</v>
      </c>
      <c r="I53" s="120">
        <v>35828158</v>
      </c>
      <c r="J53" s="119">
        <v>79660000</v>
      </c>
      <c r="K53" s="120">
        <v>73803164</v>
      </c>
      <c r="L53" s="119">
        <v>27492000</v>
      </c>
      <c r="M53" s="120">
        <v>39217694</v>
      </c>
      <c r="N53" s="119">
        <v>23521000</v>
      </c>
      <c r="O53" s="120">
        <v>6150984</v>
      </c>
      <c r="P53" s="119">
        <f t="shared" si="27"/>
        <v>154946000</v>
      </c>
      <c r="Q53" s="120">
        <f t="shared" si="28"/>
        <v>155000000</v>
      </c>
      <c r="R53" s="59">
        <f t="shared" si="29"/>
        <v>-14.444201949658083</v>
      </c>
      <c r="S53" s="60">
        <f t="shared" si="30"/>
        <v>-84.315793784305626</v>
      </c>
      <c r="T53" s="59">
        <f t="shared" si="31"/>
        <v>99.965161290322584</v>
      </c>
      <c r="U53" s="61">
        <f t="shared" si="32"/>
        <v>100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155000000</v>
      </c>
      <c r="C55" s="121">
        <f>SUM(C44:C54)</f>
        <v>0</v>
      </c>
      <c r="D55" s="121"/>
      <c r="E55" s="121">
        <f t="shared" si="26"/>
        <v>155000000</v>
      </c>
      <c r="F55" s="122">
        <f t="shared" ref="F55:O55" si="33">SUM(F44:F54)</f>
        <v>155000000</v>
      </c>
      <c r="G55" s="123">
        <f t="shared" si="33"/>
        <v>155000000</v>
      </c>
      <c r="H55" s="122">
        <f t="shared" si="33"/>
        <v>24273000</v>
      </c>
      <c r="I55" s="123">
        <f t="shared" si="33"/>
        <v>35828158</v>
      </c>
      <c r="J55" s="122">
        <f t="shared" si="33"/>
        <v>79660000</v>
      </c>
      <c r="K55" s="123">
        <f t="shared" si="33"/>
        <v>73803164</v>
      </c>
      <c r="L55" s="122">
        <f t="shared" si="33"/>
        <v>27492000</v>
      </c>
      <c r="M55" s="123">
        <f t="shared" si="33"/>
        <v>39217694</v>
      </c>
      <c r="N55" s="122">
        <f t="shared" si="33"/>
        <v>23521000</v>
      </c>
      <c r="O55" s="123">
        <f t="shared" si="33"/>
        <v>6150984</v>
      </c>
      <c r="P55" s="122">
        <f t="shared" si="27"/>
        <v>154946000</v>
      </c>
      <c r="Q55" s="123">
        <f t="shared" si="28"/>
        <v>155000000</v>
      </c>
      <c r="R55" s="63">
        <f t="shared" si="29"/>
        <v>-14.444201949658083</v>
      </c>
      <c r="S55" s="64">
        <f t="shared" si="30"/>
        <v>-84.315793784305626</v>
      </c>
      <c r="T55" s="63">
        <f>IF((+$E45+$E47+$E49+$E50+$E53) =0,0,(P55   /(+$E45+$E47+$E49+$E50+$E53) )*100)</f>
        <v>99.965161290322584</v>
      </c>
      <c r="U55" s="65">
        <f>IF((+$E45+$E47+$E49+$E50+$E53) =0,0,(Q55   /(+$E45+$E47+$E49+$E50+$E53) )*100)</f>
        <v>100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162499000</v>
      </c>
      <c r="C69" s="130">
        <f>SUM(C9:C16,C19:C25,C28:C31,C34,C37:C41,C44:C54,C57:C60,C63:C67)</f>
        <v>7000000</v>
      </c>
      <c r="D69" s="130"/>
      <c r="E69" s="130">
        <f t="shared" si="35"/>
        <v>169499000</v>
      </c>
      <c r="F69" s="131">
        <f t="shared" ref="F69:O69" si="43">SUM(F9:F16,F19:F25,F28:F31,F34,F37:F41,F44:F54,F57:F60,F63:F67)</f>
        <v>169499000</v>
      </c>
      <c r="G69" s="132">
        <f t="shared" si="43"/>
        <v>169499000</v>
      </c>
      <c r="H69" s="131">
        <f t="shared" si="43"/>
        <v>25746000</v>
      </c>
      <c r="I69" s="132">
        <f t="shared" si="43"/>
        <v>37303437</v>
      </c>
      <c r="J69" s="131">
        <f t="shared" si="43"/>
        <v>81494000</v>
      </c>
      <c r="K69" s="132">
        <f t="shared" si="43"/>
        <v>75676854</v>
      </c>
      <c r="L69" s="131">
        <f t="shared" si="43"/>
        <v>28985000</v>
      </c>
      <c r="M69" s="132">
        <f t="shared" si="43"/>
        <v>40981646</v>
      </c>
      <c r="N69" s="131">
        <f t="shared" si="43"/>
        <v>25723000</v>
      </c>
      <c r="O69" s="132">
        <f t="shared" si="43"/>
        <v>11097110</v>
      </c>
      <c r="P69" s="131">
        <f t="shared" si="36"/>
        <v>161948000</v>
      </c>
      <c r="Q69" s="132">
        <f t="shared" si="37"/>
        <v>165059047</v>
      </c>
      <c r="R69" s="72">
        <f t="shared" si="38"/>
        <v>-11.254096946696567</v>
      </c>
      <c r="S69" s="73">
        <f t="shared" si="39"/>
        <v>-72.921756241806392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95.545106460805073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97.380543248042756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275909000</v>
      </c>
      <c r="C71" s="118"/>
      <c r="D71" s="118"/>
      <c r="E71" s="118">
        <f>$B71      +$C71      +$D71</f>
        <v>275909000</v>
      </c>
      <c r="F71" s="119">
        <v>275909000</v>
      </c>
      <c r="G71" s="120">
        <v>275909000</v>
      </c>
      <c r="H71" s="119">
        <v>96486000</v>
      </c>
      <c r="I71" s="120">
        <v>97884411</v>
      </c>
      <c r="J71" s="119">
        <v>113157000</v>
      </c>
      <c r="K71" s="120">
        <v>104129615</v>
      </c>
      <c r="L71" s="119">
        <v>44019000</v>
      </c>
      <c r="M71" s="120">
        <v>41222404</v>
      </c>
      <c r="N71" s="119">
        <v>22249000</v>
      </c>
      <c r="O71" s="120">
        <v>32622142</v>
      </c>
      <c r="P71" s="119">
        <f>$H71      +$J71      +$L71      +$N71</f>
        <v>275911000</v>
      </c>
      <c r="Q71" s="120">
        <f>$I71      +$K71      +$M71      +$O71</f>
        <v>275858572</v>
      </c>
      <c r="R71" s="59">
        <f>IF(($L71      =0),0,((($N71      -$L71      )/$L71      )*100))</f>
        <v>-49.455916763215882</v>
      </c>
      <c r="S71" s="60">
        <f>IF(($M71      =0),0,((($O71      -$M71      )/$M71      )*100))</f>
        <v>-20.863077272252244</v>
      </c>
      <c r="T71" s="59">
        <f>IF(($E71      =0),0,(($P71      /$E71      )*100))</f>
        <v>100.00072487668035</v>
      </c>
      <c r="U71" s="61">
        <f>IF(($E71      =0),0,(($Q71      /$E71      )*100))</f>
        <v>99.981722959381543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275909000</v>
      </c>
      <c r="C73" s="127">
        <f>SUM(C71:C72)</f>
        <v>0</v>
      </c>
      <c r="D73" s="127"/>
      <c r="E73" s="127">
        <f>$B73      +$C73      +$D73</f>
        <v>275909000</v>
      </c>
      <c r="F73" s="128">
        <f t="shared" ref="F73:O73" si="44">SUM(F71:F72)</f>
        <v>275909000</v>
      </c>
      <c r="G73" s="129">
        <f t="shared" si="44"/>
        <v>275909000</v>
      </c>
      <c r="H73" s="128">
        <f t="shared" si="44"/>
        <v>96486000</v>
      </c>
      <c r="I73" s="129">
        <f t="shared" si="44"/>
        <v>97884411</v>
      </c>
      <c r="J73" s="128">
        <f t="shared" si="44"/>
        <v>113157000</v>
      </c>
      <c r="K73" s="129">
        <f t="shared" si="44"/>
        <v>104129615</v>
      </c>
      <c r="L73" s="128">
        <f t="shared" si="44"/>
        <v>44019000</v>
      </c>
      <c r="M73" s="129">
        <f t="shared" si="44"/>
        <v>41222404</v>
      </c>
      <c r="N73" s="128">
        <f t="shared" si="44"/>
        <v>22249000</v>
      </c>
      <c r="O73" s="129">
        <f t="shared" si="44"/>
        <v>32622142</v>
      </c>
      <c r="P73" s="128">
        <f>$H73      +$J73      +$L73      +$N73</f>
        <v>275911000</v>
      </c>
      <c r="Q73" s="129">
        <f>$I73      +$K73      +$M73      +$O73</f>
        <v>275858572</v>
      </c>
      <c r="R73" s="68">
        <f>IF(($L73      =0),0,((($N73      -$L73      )/$L73      )*100))</f>
        <v>-49.455916763215882</v>
      </c>
      <c r="S73" s="69">
        <f>IF(($M73      =0),0,((($O73      -$M73      )/$M73      )*100))</f>
        <v>-20.863077272252244</v>
      </c>
      <c r="T73" s="68">
        <f>IF(($E71      =0),0,(($P71      /$E71      )*100))</f>
        <v>100.00072487668035</v>
      </c>
      <c r="U73" s="70">
        <f>IF($E71   =0,0,($Q71   /$E71 )*100)</f>
        <v>99.981722959381543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275909000</v>
      </c>
      <c r="C74" s="130">
        <f>SUM(C71:C72)</f>
        <v>0</v>
      </c>
      <c r="D74" s="130"/>
      <c r="E74" s="130">
        <f>$B74      +$C74      +$D74</f>
        <v>275909000</v>
      </c>
      <c r="F74" s="131">
        <f t="shared" ref="F74:O74" si="45">SUM(F71:F72)</f>
        <v>275909000</v>
      </c>
      <c r="G74" s="132">
        <f t="shared" si="45"/>
        <v>275909000</v>
      </c>
      <c r="H74" s="131">
        <f t="shared" si="45"/>
        <v>96486000</v>
      </c>
      <c r="I74" s="132">
        <f t="shared" si="45"/>
        <v>97884411</v>
      </c>
      <c r="J74" s="131">
        <f t="shared" si="45"/>
        <v>113157000</v>
      </c>
      <c r="K74" s="132">
        <f t="shared" si="45"/>
        <v>104129615</v>
      </c>
      <c r="L74" s="131">
        <f t="shared" si="45"/>
        <v>44019000</v>
      </c>
      <c r="M74" s="132">
        <f t="shared" si="45"/>
        <v>41222404</v>
      </c>
      <c r="N74" s="131">
        <f t="shared" si="45"/>
        <v>22249000</v>
      </c>
      <c r="O74" s="132">
        <f t="shared" si="45"/>
        <v>32622142</v>
      </c>
      <c r="P74" s="131">
        <f>$H74      +$J74      +$L74      +$N74</f>
        <v>275911000</v>
      </c>
      <c r="Q74" s="132">
        <f>$I74      +$K74      +$M74      +$O74</f>
        <v>275858572</v>
      </c>
      <c r="R74" s="72">
        <f>IF(($L74      =0),0,((($N74      -$L74      )/$L74      )*100))</f>
        <v>-49.455916763215882</v>
      </c>
      <c r="S74" s="73">
        <f>IF(($M74      =0),0,((($O74      -$M74      )/$M74      )*100))</f>
        <v>-20.863077272252244</v>
      </c>
      <c r="T74" s="72">
        <f>IF(($E71      =0),0,(($P71      /$E71      )*100))</f>
        <v>100.00072487668035</v>
      </c>
      <c r="U74" s="76">
        <f>IF($E71   =0,0,($Q71   /$E71 )*100)</f>
        <v>99.981722959381543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438408000</v>
      </c>
      <c r="C75" s="130">
        <f>SUM(C9:C16,C19:C25,C28:C31,C34,C37:C41,C44:C54,C57:C60,C63:C67,C71:C72)</f>
        <v>7000000</v>
      </c>
      <c r="D75" s="130"/>
      <c r="E75" s="130">
        <f>$B75      +$C75      +$D75</f>
        <v>445408000</v>
      </c>
      <c r="F75" s="131">
        <f t="shared" ref="F75:O75" si="46">SUM(F9:F16,F19:F25,F28:F31,F34,F37:F41,F44:F54,F57:F60,F63:F67,F71:F72)</f>
        <v>445408000</v>
      </c>
      <c r="G75" s="132">
        <f t="shared" si="46"/>
        <v>445408000</v>
      </c>
      <c r="H75" s="131">
        <f t="shared" si="46"/>
        <v>122232000</v>
      </c>
      <c r="I75" s="132">
        <f t="shared" si="46"/>
        <v>135187848</v>
      </c>
      <c r="J75" s="131">
        <f t="shared" si="46"/>
        <v>194651000</v>
      </c>
      <c r="K75" s="132">
        <f t="shared" si="46"/>
        <v>179806469</v>
      </c>
      <c r="L75" s="131">
        <f t="shared" si="46"/>
        <v>73004000</v>
      </c>
      <c r="M75" s="132">
        <f t="shared" si="46"/>
        <v>82204050</v>
      </c>
      <c r="N75" s="131">
        <f t="shared" si="46"/>
        <v>47972000</v>
      </c>
      <c r="O75" s="132">
        <f t="shared" si="46"/>
        <v>43719252</v>
      </c>
      <c r="P75" s="131">
        <f>$H75      +$J75      +$L75      +$N75</f>
        <v>437859000</v>
      </c>
      <c r="Q75" s="132">
        <f>$I75      +$K75      +$M75      +$O75</f>
        <v>440917619</v>
      </c>
      <c r="R75" s="72">
        <f>IF(($L75      =0),0,((($N75      -$L75      )/$L75      )*100))</f>
        <v>-34.288532135225466</v>
      </c>
      <c r="S75" s="73">
        <f>IF(($M75      =0),0,((($O75      -$M75      )/$M75      )*100))</f>
        <v>-46.816182414370097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98.305149436022703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98.991849944320705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141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142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143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144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145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146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147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148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149</v>
      </c>
    </row>
    <row r="118" spans="1:23" x14ac:dyDescent="0.2">
      <c r="A118" s="35" t="s">
        <v>150</v>
      </c>
    </row>
    <row r="119" spans="1:23" x14ac:dyDescent="0.2">
      <c r="A119" s="35" t="s">
        <v>151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152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153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154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OWHWJht3aL+/hDnEejRocYFYjnBMBN7mboP5swkl6lgQ938CcGYm1Xf47/HxgtqOaLdjBbg1bXiDhMh7Xjghsw==" saltValue="J8Y0nAGaKKYryaWdwxV9h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1633000</v>
      </c>
      <c r="I10" s="120"/>
      <c r="J10" s="119">
        <v>632000</v>
      </c>
      <c r="K10" s="120"/>
      <c r="L10" s="119">
        <v>126000</v>
      </c>
      <c r="M10" s="120">
        <v>1875001</v>
      </c>
      <c r="N10" s="119">
        <v>110000</v>
      </c>
      <c r="O10" s="120">
        <v>1125000</v>
      </c>
      <c r="P10" s="119">
        <f t="shared" ref="P10:P17" si="1">$H10      +$J10      +$L10      +$N10</f>
        <v>2501000</v>
      </c>
      <c r="Q10" s="120">
        <f t="shared" ref="Q10:Q17" si="2">$I10      +$K10      +$M10      +$O10</f>
        <v>3000001</v>
      </c>
      <c r="R10" s="59">
        <f t="shared" ref="R10:R17" si="3">IF(($L10      =0),0,((($N10      -$L10      )/$L10      )*100))</f>
        <v>-12.698412698412698</v>
      </c>
      <c r="S10" s="60">
        <f t="shared" ref="S10:S17" si="4">IF(($M10      =0),0,((($O10      -$M10      )/$M10      )*100))</f>
        <v>-40.00003199998293</v>
      </c>
      <c r="T10" s="59">
        <f t="shared" ref="T10:T17" si="5">IF(($E10      =0),0,(($P10      /$E10      )*100))</f>
        <v>83.36666666666666</v>
      </c>
      <c r="U10" s="61">
        <f t="shared" ref="U10:U17" si="6">IF(($E10      =0),0,(($Q10      /$E10      )*100))</f>
        <v>100.00003333333333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>
        <v>47000000</v>
      </c>
      <c r="C16" s="118">
        <v>-47000000</v>
      </c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50000000</v>
      </c>
      <c r="C17" s="121">
        <f>SUM(C9:C16)</f>
        <v>-47000000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1633000</v>
      </c>
      <c r="I17" s="123">
        <f t="shared" si="7"/>
        <v>0</v>
      </c>
      <c r="J17" s="122">
        <f t="shared" si="7"/>
        <v>632000</v>
      </c>
      <c r="K17" s="123">
        <f t="shared" si="7"/>
        <v>0</v>
      </c>
      <c r="L17" s="122">
        <f t="shared" si="7"/>
        <v>126000</v>
      </c>
      <c r="M17" s="123">
        <f t="shared" si="7"/>
        <v>1875001</v>
      </c>
      <c r="N17" s="122">
        <f t="shared" si="7"/>
        <v>110000</v>
      </c>
      <c r="O17" s="123">
        <f t="shared" si="7"/>
        <v>1125000</v>
      </c>
      <c r="P17" s="122">
        <f t="shared" si="1"/>
        <v>2501000</v>
      </c>
      <c r="Q17" s="123">
        <f t="shared" si="2"/>
        <v>3000001</v>
      </c>
      <c r="R17" s="63">
        <f t="shared" si="3"/>
        <v>-12.698412698412698</v>
      </c>
      <c r="S17" s="64">
        <f t="shared" si="4"/>
        <v>-40.00003199998293</v>
      </c>
      <c r="T17" s="63">
        <f>IF((SUM($E9:$E14))=0,0,(P17/(SUM($E9:$E14))*100))</f>
        <v>83.36666666666666</v>
      </c>
      <c r="U17" s="65">
        <f>IF((SUM($E9:$E14))=0,0,(Q17/(SUM($E9:$E14))*100))</f>
        <v>100.00003333333333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>
        <v>15000000</v>
      </c>
      <c r="C22" s="118"/>
      <c r="D22" s="118"/>
      <c r="E22" s="118">
        <f t="shared" si="8"/>
        <v>15000000</v>
      </c>
      <c r="F22" s="119">
        <v>15000000</v>
      </c>
      <c r="G22" s="120">
        <v>15000000</v>
      </c>
      <c r="H22" s="119"/>
      <c r="I22" s="120"/>
      <c r="J22" s="119"/>
      <c r="K22" s="120"/>
      <c r="L22" s="119">
        <v>14908000</v>
      </c>
      <c r="M22" s="120"/>
      <c r="N22" s="119"/>
      <c r="O22" s="120"/>
      <c r="P22" s="119">
        <f t="shared" si="9"/>
        <v>14908000</v>
      </c>
      <c r="Q22" s="120">
        <f t="shared" si="10"/>
        <v>0</v>
      </c>
      <c r="R22" s="59">
        <f t="shared" si="11"/>
        <v>-100</v>
      </c>
      <c r="S22" s="60">
        <f t="shared" si="12"/>
        <v>0</v>
      </c>
      <c r="T22" s="59">
        <f t="shared" si="13"/>
        <v>99.38666666666667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40000000</v>
      </c>
      <c r="D23" s="118"/>
      <c r="E23" s="118">
        <f t="shared" si="8"/>
        <v>40000000</v>
      </c>
      <c r="F23" s="119">
        <v>40000000</v>
      </c>
      <c r="G23" s="120">
        <v>40000000</v>
      </c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15000000</v>
      </c>
      <c r="C26" s="121">
        <f>SUM(C19:C25)</f>
        <v>40000000</v>
      </c>
      <c r="D26" s="121"/>
      <c r="E26" s="121">
        <f t="shared" si="8"/>
        <v>55000000</v>
      </c>
      <c r="F26" s="122">
        <f t="shared" ref="F26:O26" si="15">SUM(F19:F25)</f>
        <v>55000000</v>
      </c>
      <c r="G26" s="123">
        <f t="shared" si="15"/>
        <v>55000000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14908000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14908000</v>
      </c>
      <c r="Q26" s="123">
        <f t="shared" si="10"/>
        <v>0</v>
      </c>
      <c r="R26" s="63">
        <f t="shared" si="11"/>
        <v>-100</v>
      </c>
      <c r="S26" s="64">
        <f t="shared" si="12"/>
        <v>0</v>
      </c>
      <c r="T26" s="63">
        <f>IF(($E26-$E21-$E25)   =0,0,($P26   /($E26-$E21-$E25)   )*100)</f>
        <v>27.105454545454542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1454000</v>
      </c>
      <c r="C34" s="118"/>
      <c r="D34" s="118"/>
      <c r="E34" s="118">
        <f>$B34      +$C34      +$D34</f>
        <v>1454000</v>
      </c>
      <c r="F34" s="119">
        <v>1454000</v>
      </c>
      <c r="G34" s="120">
        <v>1454000</v>
      </c>
      <c r="H34" s="119">
        <v>157000</v>
      </c>
      <c r="I34" s="120"/>
      <c r="J34" s="119">
        <v>123000</v>
      </c>
      <c r="K34" s="120"/>
      <c r="L34" s="119">
        <v>427000</v>
      </c>
      <c r="M34" s="120">
        <v>848167</v>
      </c>
      <c r="N34" s="119">
        <v>439000</v>
      </c>
      <c r="O34" s="120">
        <v>605833</v>
      </c>
      <c r="P34" s="119">
        <f>$H34      +$J34      +$L34      +$N34</f>
        <v>1146000</v>
      </c>
      <c r="Q34" s="120">
        <f>$I34      +$K34      +$M34      +$O34</f>
        <v>1454000</v>
      </c>
      <c r="R34" s="59">
        <f>IF(($L34      =0),0,((($N34      -$L34      )/$L34      )*100))</f>
        <v>2.810304449648712</v>
      </c>
      <c r="S34" s="60">
        <f>IF(($M34      =0),0,((($O34      -$M34      )/$M34      )*100))</f>
        <v>-28.571495943605445</v>
      </c>
      <c r="T34" s="59">
        <f>IF(($E34      =0),0,(($P34      /$E34      )*100))</f>
        <v>78.817056396148558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1454000</v>
      </c>
      <c r="C35" s="121">
        <f>C34</f>
        <v>0</v>
      </c>
      <c r="D35" s="121"/>
      <c r="E35" s="121">
        <f>$B35      +$C35      +$D35</f>
        <v>1454000</v>
      </c>
      <c r="F35" s="122">
        <f t="shared" ref="F35:O35" si="17">F34</f>
        <v>1454000</v>
      </c>
      <c r="G35" s="123">
        <f t="shared" si="17"/>
        <v>1454000</v>
      </c>
      <c r="H35" s="122">
        <f t="shared" si="17"/>
        <v>157000</v>
      </c>
      <c r="I35" s="123">
        <f t="shared" si="17"/>
        <v>0</v>
      </c>
      <c r="J35" s="122">
        <f t="shared" si="17"/>
        <v>123000</v>
      </c>
      <c r="K35" s="123">
        <f t="shared" si="17"/>
        <v>0</v>
      </c>
      <c r="L35" s="122">
        <f t="shared" si="17"/>
        <v>427000</v>
      </c>
      <c r="M35" s="123">
        <f t="shared" si="17"/>
        <v>848167</v>
      </c>
      <c r="N35" s="122">
        <f t="shared" si="17"/>
        <v>439000</v>
      </c>
      <c r="O35" s="123">
        <f t="shared" si="17"/>
        <v>605833</v>
      </c>
      <c r="P35" s="122">
        <f>$H35      +$J35      +$L35      +$N35</f>
        <v>1146000</v>
      </c>
      <c r="Q35" s="123">
        <f>$I35      +$K35      +$M35      +$O35</f>
        <v>1454000</v>
      </c>
      <c r="R35" s="63">
        <f>IF(($L35      =0),0,((($N35      -$L35      )/$L35      )*100))</f>
        <v>2.810304449648712</v>
      </c>
      <c r="S35" s="64">
        <f>IF(($M35      =0),0,((($O35      -$M35      )/$M35      )*100))</f>
        <v>-28.571495943605445</v>
      </c>
      <c r="T35" s="63">
        <f>IF($E35   =0,0,($P35   /$E35   )*100)</f>
        <v>78.817056396148558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20000000</v>
      </c>
      <c r="C37" s="118"/>
      <c r="D37" s="118"/>
      <c r="E37" s="118">
        <f t="shared" ref="E37:E42" si="18">$B37      +$C37      +$D37</f>
        <v>20000000</v>
      </c>
      <c r="F37" s="119">
        <v>20000000</v>
      </c>
      <c r="G37" s="120">
        <v>20000000</v>
      </c>
      <c r="H37" s="119">
        <v>6500000</v>
      </c>
      <c r="I37" s="120"/>
      <c r="J37" s="119">
        <v>6500000</v>
      </c>
      <c r="K37" s="120"/>
      <c r="L37" s="119">
        <v>5622000</v>
      </c>
      <c r="M37" s="120">
        <v>12464528</v>
      </c>
      <c r="N37" s="119">
        <v>1378000</v>
      </c>
      <c r="O37" s="120"/>
      <c r="P37" s="119">
        <f t="shared" ref="P37:P42" si="19">$H37      +$J37      +$L37      +$N37</f>
        <v>20000000</v>
      </c>
      <c r="Q37" s="120">
        <f t="shared" ref="Q37:Q42" si="20">$I37      +$K37      +$M37      +$O37</f>
        <v>12464528</v>
      </c>
      <c r="R37" s="59">
        <f t="shared" ref="R37:R42" si="21">IF(($L37      =0),0,((($N37      -$L37      )/$L37      )*100))</f>
        <v>-75.489149768765557</v>
      </c>
      <c r="S37" s="60">
        <f t="shared" ref="S37:S42" si="22">IF(($M37      =0),0,((($O37      -$M37      )/$M37      )*100))</f>
        <v>-100</v>
      </c>
      <c r="T37" s="59">
        <f t="shared" ref="T37:T42" si="23">IF(($E37      =0),0,(($P37      /$E37      )*100))</f>
        <v>100</v>
      </c>
      <c r="U37" s="61">
        <f t="shared" ref="U37:U42" si="24">IF(($E37      =0),0,(($Q37      /$E37      )*100))</f>
        <v>62.322639999999993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2669000</v>
      </c>
      <c r="C38" s="118">
        <v>481000</v>
      </c>
      <c r="D38" s="118"/>
      <c r="E38" s="118">
        <f t="shared" si="18"/>
        <v>3150000</v>
      </c>
      <c r="F38" s="119">
        <v>2669000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22669000</v>
      </c>
      <c r="C42" s="121">
        <f>SUM(C37:C41)</f>
        <v>481000</v>
      </c>
      <c r="D42" s="121"/>
      <c r="E42" s="121">
        <f t="shared" si="18"/>
        <v>23150000</v>
      </c>
      <c r="F42" s="122">
        <f t="shared" ref="F42:O42" si="25">SUM(F37:F41)</f>
        <v>22669000</v>
      </c>
      <c r="G42" s="123">
        <f t="shared" si="25"/>
        <v>20000000</v>
      </c>
      <c r="H42" s="122">
        <f t="shared" si="25"/>
        <v>6500000</v>
      </c>
      <c r="I42" s="123">
        <f t="shared" si="25"/>
        <v>0</v>
      </c>
      <c r="J42" s="122">
        <f t="shared" si="25"/>
        <v>6500000</v>
      </c>
      <c r="K42" s="123">
        <f t="shared" si="25"/>
        <v>0</v>
      </c>
      <c r="L42" s="122">
        <f t="shared" si="25"/>
        <v>5622000</v>
      </c>
      <c r="M42" s="123">
        <f t="shared" si="25"/>
        <v>12464528</v>
      </c>
      <c r="N42" s="122">
        <f t="shared" si="25"/>
        <v>1378000</v>
      </c>
      <c r="O42" s="123">
        <f t="shared" si="25"/>
        <v>0</v>
      </c>
      <c r="P42" s="122">
        <f t="shared" si="19"/>
        <v>20000000</v>
      </c>
      <c r="Q42" s="123">
        <f t="shared" si="20"/>
        <v>12464528</v>
      </c>
      <c r="R42" s="63">
        <f t="shared" si="21"/>
        <v>-75.489149768765557</v>
      </c>
      <c r="S42" s="64">
        <f t="shared" si="22"/>
        <v>-100</v>
      </c>
      <c r="T42" s="63">
        <f>IF((+$E37+$E40) =0,0,(P42   /(+$E37+$E40) )*100)</f>
        <v>100</v>
      </c>
      <c r="U42" s="65">
        <f>IF((+$E37+$E40) =0,0,(Q42   /(+$E37+$E40) )*100)</f>
        <v>62.322639999999993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>
        <v>51764000</v>
      </c>
      <c r="C54" s="118"/>
      <c r="D54" s="118"/>
      <c r="E54" s="118">
        <f t="shared" si="26"/>
        <v>51764000</v>
      </c>
      <c r="F54" s="119">
        <v>51764000</v>
      </c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51764000</v>
      </c>
      <c r="C55" s="121">
        <f>SUM(C44:C54)</f>
        <v>0</v>
      </c>
      <c r="D55" s="121"/>
      <c r="E55" s="121">
        <f t="shared" si="26"/>
        <v>51764000</v>
      </c>
      <c r="F55" s="122">
        <f t="shared" ref="F55:O55" si="33">SUM(F44:F54)</f>
        <v>51764000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140887000</v>
      </c>
      <c r="C69" s="130">
        <f>SUM(C9:C16,C19:C25,C28:C31,C34,C37:C41,C44:C54,C57:C60,C63:C67)</f>
        <v>-6519000</v>
      </c>
      <c r="D69" s="130"/>
      <c r="E69" s="130">
        <f t="shared" si="35"/>
        <v>134368000</v>
      </c>
      <c r="F69" s="131">
        <f t="shared" ref="F69:O69" si="43">SUM(F9:F16,F19:F25,F28:F31,F34,F37:F41,F44:F54,F57:F60,F63:F67)</f>
        <v>133887000</v>
      </c>
      <c r="G69" s="132">
        <f t="shared" si="43"/>
        <v>79454000</v>
      </c>
      <c r="H69" s="131">
        <f t="shared" si="43"/>
        <v>8290000</v>
      </c>
      <c r="I69" s="132">
        <f t="shared" si="43"/>
        <v>0</v>
      </c>
      <c r="J69" s="131">
        <f t="shared" si="43"/>
        <v>7255000</v>
      </c>
      <c r="K69" s="132">
        <f t="shared" si="43"/>
        <v>0</v>
      </c>
      <c r="L69" s="131">
        <f t="shared" si="43"/>
        <v>21083000</v>
      </c>
      <c r="M69" s="132">
        <f t="shared" si="43"/>
        <v>15187696</v>
      </c>
      <c r="N69" s="131">
        <f t="shared" si="43"/>
        <v>1927000</v>
      </c>
      <c r="O69" s="132">
        <f t="shared" si="43"/>
        <v>1730833</v>
      </c>
      <c r="P69" s="131">
        <f t="shared" si="36"/>
        <v>38555000</v>
      </c>
      <c r="Q69" s="132">
        <f t="shared" si="37"/>
        <v>16918529</v>
      </c>
      <c r="R69" s="72">
        <f t="shared" si="38"/>
        <v>-90.859934544419673</v>
      </c>
      <c r="S69" s="73">
        <f t="shared" si="39"/>
        <v>-88.603715797313825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48.524932665441639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21.293489314571953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29780000</v>
      </c>
      <c r="C71" s="118"/>
      <c r="D71" s="118"/>
      <c r="E71" s="118">
        <f>$B71      +$C71      +$D71</f>
        <v>29780000</v>
      </c>
      <c r="F71" s="119">
        <v>29780000</v>
      </c>
      <c r="G71" s="120">
        <v>29780000</v>
      </c>
      <c r="H71" s="119">
        <v>5281000</v>
      </c>
      <c r="I71" s="120"/>
      <c r="J71" s="119">
        <v>12682000</v>
      </c>
      <c r="K71" s="120"/>
      <c r="L71" s="119">
        <v>346000</v>
      </c>
      <c r="M71" s="120">
        <v>27256898</v>
      </c>
      <c r="N71" s="119">
        <v>11470000</v>
      </c>
      <c r="O71" s="120"/>
      <c r="P71" s="119">
        <f>$H71      +$J71      +$L71      +$N71</f>
        <v>29779000</v>
      </c>
      <c r="Q71" s="120">
        <f>$I71      +$K71      +$M71      +$O71</f>
        <v>27256898</v>
      </c>
      <c r="R71" s="59">
        <f>IF(($L71      =0),0,((($N71      -$L71      )/$L71      )*100))</f>
        <v>3215.0289017341038</v>
      </c>
      <c r="S71" s="60">
        <f>IF(($M71      =0),0,((($O71      -$M71      )/$M71      )*100))</f>
        <v>-100</v>
      </c>
      <c r="T71" s="59">
        <f>IF(($E71      =0),0,(($P71      /$E71      )*100))</f>
        <v>99.99664204163868</v>
      </c>
      <c r="U71" s="61">
        <f>IF(($E71      =0),0,(($Q71      /$E71      )*100))</f>
        <v>91.527528542646081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>
        <v>9921000</v>
      </c>
      <c r="C72" s="118"/>
      <c r="D72" s="118"/>
      <c r="E72" s="118">
        <f>$B72      +$C72      +$D72</f>
        <v>9921000</v>
      </c>
      <c r="F72" s="119">
        <v>9921000</v>
      </c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39701000</v>
      </c>
      <c r="C73" s="127">
        <f>SUM(C71:C72)</f>
        <v>0</v>
      </c>
      <c r="D73" s="127"/>
      <c r="E73" s="127">
        <f>$B73      +$C73      +$D73</f>
        <v>39701000</v>
      </c>
      <c r="F73" s="128">
        <f t="shared" ref="F73:O73" si="44">SUM(F71:F72)</f>
        <v>39701000</v>
      </c>
      <c r="G73" s="129">
        <f t="shared" si="44"/>
        <v>29780000</v>
      </c>
      <c r="H73" s="128">
        <f t="shared" si="44"/>
        <v>5281000</v>
      </c>
      <c r="I73" s="129">
        <f t="shared" si="44"/>
        <v>0</v>
      </c>
      <c r="J73" s="128">
        <f t="shared" si="44"/>
        <v>12682000</v>
      </c>
      <c r="K73" s="129">
        <f t="shared" si="44"/>
        <v>0</v>
      </c>
      <c r="L73" s="128">
        <f t="shared" si="44"/>
        <v>346000</v>
      </c>
      <c r="M73" s="129">
        <f t="shared" si="44"/>
        <v>27256898</v>
      </c>
      <c r="N73" s="128">
        <f t="shared" si="44"/>
        <v>11470000</v>
      </c>
      <c r="O73" s="129">
        <f t="shared" si="44"/>
        <v>0</v>
      </c>
      <c r="P73" s="128">
        <f>$H73      +$J73      +$L73      +$N73</f>
        <v>29779000</v>
      </c>
      <c r="Q73" s="129">
        <f>$I73      +$K73      +$M73      +$O73</f>
        <v>27256898</v>
      </c>
      <c r="R73" s="68">
        <f>IF(($L73      =0),0,((($N73      -$L73      )/$L73      )*100))</f>
        <v>3215.0289017341038</v>
      </c>
      <c r="S73" s="69">
        <f>IF(($M73      =0),0,((($O73      -$M73      )/$M73      )*100))</f>
        <v>-100</v>
      </c>
      <c r="T73" s="68">
        <f>IF(($E71      =0),0,(($P71      /$E71      )*100))</f>
        <v>99.99664204163868</v>
      </c>
      <c r="U73" s="70">
        <f>IF($E71   =0,0,($Q71   /$E71 )*100)</f>
        <v>91.527528542646081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39701000</v>
      </c>
      <c r="C74" s="130">
        <f>SUM(C71:C72)</f>
        <v>0</v>
      </c>
      <c r="D74" s="130"/>
      <c r="E74" s="130">
        <f>$B74      +$C74      +$D74</f>
        <v>39701000</v>
      </c>
      <c r="F74" s="131">
        <f t="shared" ref="F74:O74" si="45">SUM(F71:F72)</f>
        <v>39701000</v>
      </c>
      <c r="G74" s="132">
        <f t="shared" si="45"/>
        <v>29780000</v>
      </c>
      <c r="H74" s="131">
        <f t="shared" si="45"/>
        <v>5281000</v>
      </c>
      <c r="I74" s="132">
        <f t="shared" si="45"/>
        <v>0</v>
      </c>
      <c r="J74" s="131">
        <f t="shared" si="45"/>
        <v>12682000</v>
      </c>
      <c r="K74" s="132">
        <f t="shared" si="45"/>
        <v>0</v>
      </c>
      <c r="L74" s="131">
        <f t="shared" si="45"/>
        <v>346000</v>
      </c>
      <c r="M74" s="132">
        <f t="shared" si="45"/>
        <v>27256898</v>
      </c>
      <c r="N74" s="131">
        <f t="shared" si="45"/>
        <v>11470000</v>
      </c>
      <c r="O74" s="132">
        <f t="shared" si="45"/>
        <v>0</v>
      </c>
      <c r="P74" s="131">
        <f>$H74      +$J74      +$L74      +$N74</f>
        <v>29779000</v>
      </c>
      <c r="Q74" s="132">
        <f>$I74      +$K74      +$M74      +$O74</f>
        <v>27256898</v>
      </c>
      <c r="R74" s="72">
        <f>IF(($L74      =0),0,((($N74      -$L74      )/$L74      )*100))</f>
        <v>3215.0289017341038</v>
      </c>
      <c r="S74" s="73">
        <f>IF(($M74      =0),0,((($O74      -$M74      )/$M74      )*100))</f>
        <v>-100</v>
      </c>
      <c r="T74" s="72">
        <f>IF(($E71      =0),0,(($P71      /$E71      )*100))</f>
        <v>99.99664204163868</v>
      </c>
      <c r="U74" s="76">
        <f>IF($E71   =0,0,($Q71   /$E71 )*100)</f>
        <v>91.527528542646081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180588000</v>
      </c>
      <c r="C75" s="130">
        <f>SUM(C9:C16,C19:C25,C28:C31,C34,C37:C41,C44:C54,C57:C60,C63:C67,C71:C72)</f>
        <v>-6519000</v>
      </c>
      <c r="D75" s="130"/>
      <c r="E75" s="130">
        <f>$B75      +$C75      +$D75</f>
        <v>174069000</v>
      </c>
      <c r="F75" s="131">
        <f t="shared" ref="F75:O75" si="46">SUM(F9:F16,F19:F25,F28:F31,F34,F37:F41,F44:F54,F57:F60,F63:F67,F71:F72)</f>
        <v>173588000</v>
      </c>
      <c r="G75" s="132">
        <f t="shared" si="46"/>
        <v>109234000</v>
      </c>
      <c r="H75" s="131">
        <f t="shared" si="46"/>
        <v>13571000</v>
      </c>
      <c r="I75" s="132">
        <f t="shared" si="46"/>
        <v>0</v>
      </c>
      <c r="J75" s="131">
        <f t="shared" si="46"/>
        <v>19937000</v>
      </c>
      <c r="K75" s="132">
        <f t="shared" si="46"/>
        <v>0</v>
      </c>
      <c r="L75" s="131">
        <f t="shared" si="46"/>
        <v>21429000</v>
      </c>
      <c r="M75" s="132">
        <f t="shared" si="46"/>
        <v>42444594</v>
      </c>
      <c r="N75" s="131">
        <f t="shared" si="46"/>
        <v>13397000</v>
      </c>
      <c r="O75" s="132">
        <f t="shared" si="46"/>
        <v>1730833</v>
      </c>
      <c r="P75" s="131">
        <f>$H75      +$J75      +$L75      +$N75</f>
        <v>68334000</v>
      </c>
      <c r="Q75" s="132">
        <f>$I75      +$K75      +$M75      +$O75</f>
        <v>44175427</v>
      </c>
      <c r="R75" s="72">
        <f>IF(($L75      =0),0,((($N75      -$L75      )/$L75      )*100))</f>
        <v>-37.481917028326102</v>
      </c>
      <c r="S75" s="73">
        <f>IF(($M75      =0),0,((($O75      -$M75      )/$M75      )*100))</f>
        <v>-95.922135572789315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62.557445484006813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40.441096178845413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141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142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143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144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145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146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147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148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149</v>
      </c>
    </row>
    <row r="118" spans="1:23" x14ac:dyDescent="0.2">
      <c r="A118" s="35" t="s">
        <v>150</v>
      </c>
    </row>
    <row r="119" spans="1:23" x14ac:dyDescent="0.2">
      <c r="A119" s="35" t="s">
        <v>151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152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153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154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W/d8LFbvot6M8PiLw/cZHMEL1WuRvMeo1MRH1QfGYCIG/aLshXD4001dhJx4EOyWfGnIyvZ5J5H8oHBb6tCE2w==" saltValue="1wMeEwrr/MgfJeRlAbSpN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1900000</v>
      </c>
      <c r="C10" s="118"/>
      <c r="D10" s="118"/>
      <c r="E10" s="118">
        <f t="shared" ref="E10:E17" si="0">$B10      +$C10      +$D10</f>
        <v>1900000</v>
      </c>
      <c r="F10" s="119">
        <v>1900000</v>
      </c>
      <c r="G10" s="120">
        <v>1900000</v>
      </c>
      <c r="H10" s="119">
        <v>144000</v>
      </c>
      <c r="I10" s="120">
        <v>61940</v>
      </c>
      <c r="J10" s="119">
        <v>1751000</v>
      </c>
      <c r="K10" s="120"/>
      <c r="L10" s="119"/>
      <c r="M10" s="120">
        <v>1001037</v>
      </c>
      <c r="N10" s="119"/>
      <c r="O10" s="120">
        <v>871422</v>
      </c>
      <c r="P10" s="119">
        <f t="shared" ref="P10:P17" si="1">$H10      +$J10      +$L10      +$N10</f>
        <v>1895000</v>
      </c>
      <c r="Q10" s="120">
        <f t="shared" ref="Q10:Q17" si="2">$I10      +$K10      +$M10      +$O10</f>
        <v>1934399</v>
      </c>
      <c r="R10" s="59">
        <f t="shared" ref="R10:R17" si="3">IF(($L10      =0),0,((($N10      -$L10      )/$L10      )*100))</f>
        <v>0</v>
      </c>
      <c r="S10" s="60">
        <f t="shared" ref="S10:S17" si="4">IF(($M10      =0),0,((($O10      -$M10      )/$M10      )*100))</f>
        <v>-12.948072848456151</v>
      </c>
      <c r="T10" s="59">
        <f t="shared" ref="T10:T17" si="5">IF(($E10      =0),0,(($P10      /$E10      )*100))</f>
        <v>99.73684210526315</v>
      </c>
      <c r="U10" s="61">
        <f t="shared" ref="U10:U17" si="6">IF(($E10      =0),0,(($Q10      /$E10      )*100))</f>
        <v>101.81047368421052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1900000</v>
      </c>
      <c r="C17" s="121">
        <f>SUM(C9:C16)</f>
        <v>0</v>
      </c>
      <c r="D17" s="121"/>
      <c r="E17" s="121">
        <f t="shared" si="0"/>
        <v>1900000</v>
      </c>
      <c r="F17" s="122">
        <f t="shared" ref="F17:O17" si="7">SUM(F9:F16)</f>
        <v>1900000</v>
      </c>
      <c r="G17" s="123">
        <f t="shared" si="7"/>
        <v>1900000</v>
      </c>
      <c r="H17" s="122">
        <f t="shared" si="7"/>
        <v>144000</v>
      </c>
      <c r="I17" s="123">
        <f t="shared" si="7"/>
        <v>61940</v>
      </c>
      <c r="J17" s="122">
        <f t="shared" si="7"/>
        <v>1751000</v>
      </c>
      <c r="K17" s="123">
        <f t="shared" si="7"/>
        <v>0</v>
      </c>
      <c r="L17" s="122">
        <f t="shared" si="7"/>
        <v>0</v>
      </c>
      <c r="M17" s="123">
        <f t="shared" si="7"/>
        <v>1001037</v>
      </c>
      <c r="N17" s="122">
        <f t="shared" si="7"/>
        <v>0</v>
      </c>
      <c r="O17" s="123">
        <f t="shared" si="7"/>
        <v>871422</v>
      </c>
      <c r="P17" s="122">
        <f t="shared" si="1"/>
        <v>1895000</v>
      </c>
      <c r="Q17" s="123">
        <f t="shared" si="2"/>
        <v>1934399</v>
      </c>
      <c r="R17" s="63">
        <f t="shared" si="3"/>
        <v>0</v>
      </c>
      <c r="S17" s="64">
        <f t="shared" si="4"/>
        <v>-12.948072848456151</v>
      </c>
      <c r="T17" s="63">
        <f>IF((SUM($E9:$E14))=0,0,(P17/(SUM($E9:$E14))*100))</f>
        <v>99.73684210526315</v>
      </c>
      <c r="U17" s="65">
        <f>IF((SUM($E9:$E14))=0,0,(Q17/(SUM($E9:$E14))*100))</f>
        <v>101.81047368421052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>
        <v>18264000</v>
      </c>
      <c r="W23" s="120">
        <v>15974000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>
        <f>SUM(V19:V25)</f>
        <v>18264000</v>
      </c>
      <c r="W26" s="123">
        <f>SUM(W19:W25)</f>
        <v>15974000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1478000</v>
      </c>
      <c r="C34" s="118"/>
      <c r="D34" s="118"/>
      <c r="E34" s="118">
        <f>$B34      +$C34      +$D34</f>
        <v>1478000</v>
      </c>
      <c r="F34" s="119">
        <v>1478000</v>
      </c>
      <c r="G34" s="120">
        <v>1478000</v>
      </c>
      <c r="H34" s="119"/>
      <c r="I34" s="120"/>
      <c r="J34" s="119">
        <v>421000</v>
      </c>
      <c r="K34" s="120">
        <v>421330</v>
      </c>
      <c r="L34" s="119">
        <v>543000</v>
      </c>
      <c r="M34" s="120">
        <v>336310</v>
      </c>
      <c r="N34" s="119">
        <v>514000</v>
      </c>
      <c r="O34" s="120">
        <v>411710</v>
      </c>
      <c r="P34" s="119">
        <f>$H34      +$J34      +$L34      +$N34</f>
        <v>1478000</v>
      </c>
      <c r="Q34" s="120">
        <f>$I34      +$K34      +$M34      +$O34</f>
        <v>1169350</v>
      </c>
      <c r="R34" s="59">
        <f>IF(($L34      =0),0,((($N34      -$L34      )/$L34      )*100))</f>
        <v>-5.3406998158379375</v>
      </c>
      <c r="S34" s="60">
        <f>IF(($M34      =0),0,((($O34      -$M34      )/$M34      )*100))</f>
        <v>22.419791264012371</v>
      </c>
      <c r="T34" s="59">
        <f>IF(($E34      =0),0,(($P34      /$E34      )*100))</f>
        <v>100</v>
      </c>
      <c r="U34" s="61">
        <f>IF(($E34      =0),0,(($Q34      /$E34      )*100))</f>
        <v>79.117050067658994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1478000</v>
      </c>
      <c r="C35" s="121">
        <f>C34</f>
        <v>0</v>
      </c>
      <c r="D35" s="121"/>
      <c r="E35" s="121">
        <f>$B35      +$C35      +$D35</f>
        <v>1478000</v>
      </c>
      <c r="F35" s="122">
        <f t="shared" ref="F35:O35" si="17">F34</f>
        <v>1478000</v>
      </c>
      <c r="G35" s="123">
        <f t="shared" si="17"/>
        <v>1478000</v>
      </c>
      <c r="H35" s="122">
        <f t="shared" si="17"/>
        <v>0</v>
      </c>
      <c r="I35" s="123">
        <f t="shared" si="17"/>
        <v>0</v>
      </c>
      <c r="J35" s="122">
        <f t="shared" si="17"/>
        <v>421000</v>
      </c>
      <c r="K35" s="123">
        <f t="shared" si="17"/>
        <v>421330</v>
      </c>
      <c r="L35" s="122">
        <f t="shared" si="17"/>
        <v>543000</v>
      </c>
      <c r="M35" s="123">
        <f t="shared" si="17"/>
        <v>336310</v>
      </c>
      <c r="N35" s="122">
        <f t="shared" si="17"/>
        <v>514000</v>
      </c>
      <c r="O35" s="123">
        <f t="shared" si="17"/>
        <v>411710</v>
      </c>
      <c r="P35" s="122">
        <f>$H35      +$J35      +$L35      +$N35</f>
        <v>1478000</v>
      </c>
      <c r="Q35" s="123">
        <f>$I35      +$K35      +$M35      +$O35</f>
        <v>1169350</v>
      </c>
      <c r="R35" s="63">
        <f>IF(($L35      =0),0,((($N35      -$L35      )/$L35      )*100))</f>
        <v>-5.3406998158379375</v>
      </c>
      <c r="S35" s="64">
        <f>IF(($M35      =0),0,((($O35      -$M35      )/$M35      )*100))</f>
        <v>22.419791264012371</v>
      </c>
      <c r="T35" s="63">
        <f>IF($E35   =0,0,($P35   /$E35   )*100)</f>
        <v>100</v>
      </c>
      <c r="U35" s="65">
        <f>IF($E35   =0,0,($Q35   /$E35   )*100)</f>
        <v>79.117050067658994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22088000</v>
      </c>
      <c r="C38" s="118"/>
      <c r="D38" s="118"/>
      <c r="E38" s="118">
        <f t="shared" si="18"/>
        <v>22088000</v>
      </c>
      <c r="F38" s="119">
        <v>22088000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4000000</v>
      </c>
      <c r="C40" s="118"/>
      <c r="D40" s="118"/>
      <c r="E40" s="118">
        <f t="shared" si="18"/>
        <v>4000000</v>
      </c>
      <c r="F40" s="119">
        <v>4000000</v>
      </c>
      <c r="G40" s="120">
        <v>4000000</v>
      </c>
      <c r="H40" s="119"/>
      <c r="I40" s="120"/>
      <c r="J40" s="119">
        <v>2600000</v>
      </c>
      <c r="K40" s="120"/>
      <c r="L40" s="119"/>
      <c r="M40" s="120">
        <v>17309783</v>
      </c>
      <c r="N40" s="119"/>
      <c r="O40" s="120"/>
      <c r="P40" s="119">
        <f t="shared" si="19"/>
        <v>2600000</v>
      </c>
      <c r="Q40" s="120">
        <f t="shared" si="20"/>
        <v>17309783</v>
      </c>
      <c r="R40" s="59">
        <f t="shared" si="21"/>
        <v>0</v>
      </c>
      <c r="S40" s="60">
        <f t="shared" si="22"/>
        <v>-100</v>
      </c>
      <c r="T40" s="59">
        <f t="shared" si="23"/>
        <v>65</v>
      </c>
      <c r="U40" s="61">
        <f t="shared" si="24"/>
        <v>432.744575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26088000</v>
      </c>
      <c r="C42" s="121">
        <f>SUM(C37:C41)</f>
        <v>0</v>
      </c>
      <c r="D42" s="121"/>
      <c r="E42" s="121">
        <f t="shared" si="18"/>
        <v>26088000</v>
      </c>
      <c r="F42" s="122">
        <f t="shared" ref="F42:O42" si="25">SUM(F37:F41)</f>
        <v>26088000</v>
      </c>
      <c r="G42" s="123">
        <f t="shared" si="25"/>
        <v>4000000</v>
      </c>
      <c r="H42" s="122">
        <f t="shared" si="25"/>
        <v>0</v>
      </c>
      <c r="I42" s="123">
        <f t="shared" si="25"/>
        <v>0</v>
      </c>
      <c r="J42" s="122">
        <f t="shared" si="25"/>
        <v>2600000</v>
      </c>
      <c r="K42" s="123">
        <f t="shared" si="25"/>
        <v>0</v>
      </c>
      <c r="L42" s="122">
        <f t="shared" si="25"/>
        <v>0</v>
      </c>
      <c r="M42" s="123">
        <f t="shared" si="25"/>
        <v>17309783</v>
      </c>
      <c r="N42" s="122">
        <f t="shared" si="25"/>
        <v>0</v>
      </c>
      <c r="O42" s="123">
        <f t="shared" si="25"/>
        <v>0</v>
      </c>
      <c r="P42" s="122">
        <f t="shared" si="19"/>
        <v>2600000</v>
      </c>
      <c r="Q42" s="123">
        <f t="shared" si="20"/>
        <v>17309783</v>
      </c>
      <c r="R42" s="63">
        <f t="shared" si="21"/>
        <v>0</v>
      </c>
      <c r="S42" s="64">
        <f t="shared" si="22"/>
        <v>-100</v>
      </c>
      <c r="T42" s="63">
        <f>IF((+$E37+$E40) =0,0,(P42   /(+$E37+$E40) )*100)</f>
        <v>65</v>
      </c>
      <c r="U42" s="65">
        <f>IF((+$E37+$E40) =0,0,(Q42   /(+$E37+$E40) )*100)</f>
        <v>432.744575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>
        <v>63300000</v>
      </c>
      <c r="C54" s="118"/>
      <c r="D54" s="118"/>
      <c r="E54" s="118">
        <f t="shared" si="26"/>
        <v>63300000</v>
      </c>
      <c r="F54" s="119">
        <v>63300000</v>
      </c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63300000</v>
      </c>
      <c r="C55" s="121">
        <f>SUM(C44:C54)</f>
        <v>0</v>
      </c>
      <c r="D55" s="121"/>
      <c r="E55" s="121">
        <f t="shared" si="26"/>
        <v>63300000</v>
      </c>
      <c r="F55" s="122">
        <f t="shared" ref="F55:O55" si="33">SUM(F44:F54)</f>
        <v>63300000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92766000</v>
      </c>
      <c r="C69" s="130">
        <f>SUM(C9:C16,C19:C25,C28:C31,C34,C37:C41,C44:C54,C57:C60,C63:C67)</f>
        <v>0</v>
      </c>
      <c r="D69" s="130"/>
      <c r="E69" s="130">
        <f t="shared" si="35"/>
        <v>92766000</v>
      </c>
      <c r="F69" s="131">
        <f t="shared" ref="F69:O69" si="43">SUM(F9:F16,F19:F25,F28:F31,F34,F37:F41,F44:F54,F57:F60,F63:F67)</f>
        <v>92766000</v>
      </c>
      <c r="G69" s="132">
        <f t="shared" si="43"/>
        <v>7378000</v>
      </c>
      <c r="H69" s="131">
        <f t="shared" si="43"/>
        <v>144000</v>
      </c>
      <c r="I69" s="132">
        <f t="shared" si="43"/>
        <v>61940</v>
      </c>
      <c r="J69" s="131">
        <f t="shared" si="43"/>
        <v>4772000</v>
      </c>
      <c r="K69" s="132">
        <f t="shared" si="43"/>
        <v>421330</v>
      </c>
      <c r="L69" s="131">
        <f t="shared" si="43"/>
        <v>543000</v>
      </c>
      <c r="M69" s="132">
        <f t="shared" si="43"/>
        <v>18647130</v>
      </c>
      <c r="N69" s="131">
        <f t="shared" si="43"/>
        <v>514000</v>
      </c>
      <c r="O69" s="132">
        <f t="shared" si="43"/>
        <v>1283132</v>
      </c>
      <c r="P69" s="131">
        <f t="shared" si="36"/>
        <v>5973000</v>
      </c>
      <c r="Q69" s="132">
        <f t="shared" si="37"/>
        <v>20413532</v>
      </c>
      <c r="R69" s="72">
        <f t="shared" si="38"/>
        <v>-5.3406998158379375</v>
      </c>
      <c r="S69" s="73">
        <f t="shared" si="39"/>
        <v>-93.118876738672384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80.956898888587688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276.68110599078341</v>
      </c>
      <c r="V69" s="131">
        <f>SUM(V9:V16,V19:V25,V28:V31,V34,V37:V41,V44:V54,V57:V60,V63:V67)</f>
        <v>18264000</v>
      </c>
      <c r="W69" s="132">
        <f>SUM(W9:W16,W19:W25,W28:W31,W34,W37:W41,W44:W54,W57:W60,W63:W67)</f>
        <v>15974000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52566000</v>
      </c>
      <c r="C71" s="118"/>
      <c r="D71" s="118"/>
      <c r="E71" s="118">
        <f>$B71      +$C71      +$D71</f>
        <v>52566000</v>
      </c>
      <c r="F71" s="119">
        <v>52566000</v>
      </c>
      <c r="G71" s="120">
        <v>47642000</v>
      </c>
      <c r="H71" s="119">
        <v>14040000</v>
      </c>
      <c r="I71" s="120">
        <v>3940204</v>
      </c>
      <c r="J71" s="119">
        <v>7786000</v>
      </c>
      <c r="K71" s="120">
        <v>3639606</v>
      </c>
      <c r="L71" s="119">
        <v>3847000</v>
      </c>
      <c r="M71" s="120">
        <v>18192493</v>
      </c>
      <c r="N71" s="119">
        <v>4054000</v>
      </c>
      <c r="O71" s="120">
        <v>3594945</v>
      </c>
      <c r="P71" s="119">
        <f>$H71      +$J71      +$L71      +$N71</f>
        <v>29727000</v>
      </c>
      <c r="Q71" s="120">
        <f>$I71      +$K71      +$M71      +$O71</f>
        <v>29367248</v>
      </c>
      <c r="R71" s="59">
        <f>IF(($L71      =0),0,((($N71      -$L71      )/$L71      )*100))</f>
        <v>5.3808162204315053</v>
      </c>
      <c r="S71" s="60">
        <f>IF(($M71      =0),0,((($O71      -$M71      )/$M71      )*100))</f>
        <v>-80.239404242178352</v>
      </c>
      <c r="T71" s="59">
        <f>IF(($E71      =0),0,(($P71      /$E71      )*100))</f>
        <v>56.551763497317651</v>
      </c>
      <c r="U71" s="61">
        <f>IF(($E71      =0),0,(($Q71      /$E71      )*100))</f>
        <v>55.867381957919569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52566000</v>
      </c>
      <c r="C73" s="127">
        <f>SUM(C71:C72)</f>
        <v>0</v>
      </c>
      <c r="D73" s="127"/>
      <c r="E73" s="127">
        <f>$B73      +$C73      +$D73</f>
        <v>52566000</v>
      </c>
      <c r="F73" s="128">
        <f t="shared" ref="F73:O73" si="44">SUM(F71:F72)</f>
        <v>52566000</v>
      </c>
      <c r="G73" s="129">
        <f t="shared" si="44"/>
        <v>47642000</v>
      </c>
      <c r="H73" s="128">
        <f t="shared" si="44"/>
        <v>14040000</v>
      </c>
      <c r="I73" s="129">
        <f t="shared" si="44"/>
        <v>3940204</v>
      </c>
      <c r="J73" s="128">
        <f t="shared" si="44"/>
        <v>7786000</v>
      </c>
      <c r="K73" s="129">
        <f t="shared" si="44"/>
        <v>3639606</v>
      </c>
      <c r="L73" s="128">
        <f t="shared" si="44"/>
        <v>3847000</v>
      </c>
      <c r="M73" s="129">
        <f t="shared" si="44"/>
        <v>18192493</v>
      </c>
      <c r="N73" s="128">
        <f t="shared" si="44"/>
        <v>4054000</v>
      </c>
      <c r="O73" s="129">
        <f t="shared" si="44"/>
        <v>3594945</v>
      </c>
      <c r="P73" s="128">
        <f>$H73      +$J73      +$L73      +$N73</f>
        <v>29727000</v>
      </c>
      <c r="Q73" s="129">
        <f>$I73      +$K73      +$M73      +$O73</f>
        <v>29367248</v>
      </c>
      <c r="R73" s="68">
        <f>IF(($L73      =0),0,((($N73      -$L73      )/$L73      )*100))</f>
        <v>5.3808162204315053</v>
      </c>
      <c r="S73" s="69">
        <f>IF(($M73      =0),0,((($O73      -$M73      )/$M73      )*100))</f>
        <v>-80.239404242178352</v>
      </c>
      <c r="T73" s="68">
        <f>IF(($E71      =0),0,(($P71      /$E71      )*100))</f>
        <v>56.551763497317651</v>
      </c>
      <c r="U73" s="70">
        <f>IF($E71   =0,0,($Q71   /$E71 )*100)</f>
        <v>55.867381957919569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52566000</v>
      </c>
      <c r="C74" s="130">
        <f>SUM(C71:C72)</f>
        <v>0</v>
      </c>
      <c r="D74" s="130"/>
      <c r="E74" s="130">
        <f>$B74      +$C74      +$D74</f>
        <v>52566000</v>
      </c>
      <c r="F74" s="131">
        <f t="shared" ref="F74:O74" si="45">SUM(F71:F72)</f>
        <v>52566000</v>
      </c>
      <c r="G74" s="132">
        <f t="shared" si="45"/>
        <v>47642000</v>
      </c>
      <c r="H74" s="131">
        <f t="shared" si="45"/>
        <v>14040000</v>
      </c>
      <c r="I74" s="132">
        <f t="shared" si="45"/>
        <v>3940204</v>
      </c>
      <c r="J74" s="131">
        <f t="shared" si="45"/>
        <v>7786000</v>
      </c>
      <c r="K74" s="132">
        <f t="shared" si="45"/>
        <v>3639606</v>
      </c>
      <c r="L74" s="131">
        <f t="shared" si="45"/>
        <v>3847000</v>
      </c>
      <c r="M74" s="132">
        <f t="shared" si="45"/>
        <v>18192493</v>
      </c>
      <c r="N74" s="131">
        <f t="shared" si="45"/>
        <v>4054000</v>
      </c>
      <c r="O74" s="132">
        <f t="shared" si="45"/>
        <v>3594945</v>
      </c>
      <c r="P74" s="131">
        <f>$H74      +$J74      +$L74      +$N74</f>
        <v>29727000</v>
      </c>
      <c r="Q74" s="132">
        <f>$I74      +$K74      +$M74      +$O74</f>
        <v>29367248</v>
      </c>
      <c r="R74" s="72">
        <f>IF(($L74      =0),0,((($N74      -$L74      )/$L74      )*100))</f>
        <v>5.3808162204315053</v>
      </c>
      <c r="S74" s="73">
        <f>IF(($M74      =0),0,((($O74      -$M74      )/$M74      )*100))</f>
        <v>-80.239404242178352</v>
      </c>
      <c r="T74" s="72">
        <f>IF(($E71      =0),0,(($P71      /$E71      )*100))</f>
        <v>56.551763497317651</v>
      </c>
      <c r="U74" s="76">
        <f>IF($E71   =0,0,($Q71   /$E71 )*100)</f>
        <v>55.867381957919569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145332000</v>
      </c>
      <c r="C75" s="130">
        <f>SUM(C9:C16,C19:C25,C28:C31,C34,C37:C41,C44:C54,C57:C60,C63:C67,C71:C72)</f>
        <v>0</v>
      </c>
      <c r="D75" s="130"/>
      <c r="E75" s="130">
        <f>$B75      +$C75      +$D75</f>
        <v>145332000</v>
      </c>
      <c r="F75" s="131">
        <f t="shared" ref="F75:O75" si="46">SUM(F9:F16,F19:F25,F28:F31,F34,F37:F41,F44:F54,F57:F60,F63:F67,F71:F72)</f>
        <v>145332000</v>
      </c>
      <c r="G75" s="132">
        <f t="shared" si="46"/>
        <v>55020000</v>
      </c>
      <c r="H75" s="131">
        <f t="shared" si="46"/>
        <v>14184000</v>
      </c>
      <c r="I75" s="132">
        <f t="shared" si="46"/>
        <v>4002144</v>
      </c>
      <c r="J75" s="131">
        <f t="shared" si="46"/>
        <v>12558000</v>
      </c>
      <c r="K75" s="132">
        <f t="shared" si="46"/>
        <v>4060936</v>
      </c>
      <c r="L75" s="131">
        <f t="shared" si="46"/>
        <v>4390000</v>
      </c>
      <c r="M75" s="132">
        <f t="shared" si="46"/>
        <v>36839623</v>
      </c>
      <c r="N75" s="131">
        <f t="shared" si="46"/>
        <v>4568000</v>
      </c>
      <c r="O75" s="132">
        <f t="shared" si="46"/>
        <v>4878077</v>
      </c>
      <c r="P75" s="131">
        <f>$H75      +$J75      +$L75      +$N75</f>
        <v>35700000</v>
      </c>
      <c r="Q75" s="132">
        <f>$I75      +$K75      +$M75      +$O75</f>
        <v>49780780</v>
      </c>
      <c r="R75" s="72">
        <f>IF(($L75      =0),0,((($N75      -$L75      )/$L75      )*100))</f>
        <v>4.0546697038724373</v>
      </c>
      <c r="S75" s="73">
        <f>IF(($M75      =0),0,((($O75      -$M75      )/$M75      )*100))</f>
        <v>-86.758613137816312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59.555585212865338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83.045475777392227</v>
      </c>
      <c r="V75" s="131">
        <f>SUM(V9:V16,V19:V25,V28:V31,V34,V37:V41,V44:V54,V57:V60,V63:V67,V71:V72)</f>
        <v>18264000</v>
      </c>
      <c r="W75" s="132">
        <f>SUM(W9:W16,W19:W25,W28:W31,W34,W37:W41,W44:W54,W57:W60,W63:W67,W71:W72)</f>
        <v>15974000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141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142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143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144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145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146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147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148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149</v>
      </c>
    </row>
    <row r="118" spans="1:23" x14ac:dyDescent="0.2">
      <c r="A118" s="35" t="s">
        <v>150</v>
      </c>
    </row>
    <row r="119" spans="1:23" x14ac:dyDescent="0.2">
      <c r="A119" s="35" t="s">
        <v>151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152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153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154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6qVlEliIcWX+wLP4mP/D3lbvH+XPrPF7cOEPwFNgBTf1sMSNu7DmHjNtHO9akv0VtF5r2hNAO07hu7FtKv9BDw==" saltValue="Gm+Pqk/xYDOwuAgvIs0BL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1900000</v>
      </c>
      <c r="C10" s="118"/>
      <c r="D10" s="118"/>
      <c r="E10" s="118">
        <f t="shared" ref="E10:E17" si="0">$B10      +$C10      +$D10</f>
        <v>1900000</v>
      </c>
      <c r="F10" s="119">
        <v>1900000</v>
      </c>
      <c r="G10" s="120">
        <v>1900000</v>
      </c>
      <c r="H10" s="119">
        <v>1014000</v>
      </c>
      <c r="I10" s="120">
        <v>989399</v>
      </c>
      <c r="J10" s="119">
        <v>130000</v>
      </c>
      <c r="K10" s="120">
        <v>125001</v>
      </c>
      <c r="L10" s="119">
        <v>227000</v>
      </c>
      <c r="M10" s="120">
        <v>189088</v>
      </c>
      <c r="N10" s="119">
        <v>529000</v>
      </c>
      <c r="O10" s="120">
        <v>596513</v>
      </c>
      <c r="P10" s="119">
        <f t="shared" ref="P10:P17" si="1">$H10      +$J10      +$L10      +$N10</f>
        <v>1900000</v>
      </c>
      <c r="Q10" s="120">
        <f t="shared" ref="Q10:Q17" si="2">$I10      +$K10      +$M10      +$O10</f>
        <v>1900001</v>
      </c>
      <c r="R10" s="59">
        <f t="shared" ref="R10:R17" si="3">IF(($L10      =0),0,((($N10      -$L10      )/$L10      )*100))</f>
        <v>133.0396475770925</v>
      </c>
      <c r="S10" s="60">
        <f t="shared" ref="S10:S17" si="4">IF(($M10      =0),0,((($O10      -$M10      )/$M10      )*100))</f>
        <v>215.46845913014047</v>
      </c>
      <c r="T10" s="59">
        <f t="shared" ref="T10:T17" si="5">IF(($E10      =0),0,(($P10      /$E10      )*100))</f>
        <v>100</v>
      </c>
      <c r="U10" s="61">
        <f t="shared" ref="U10:U17" si="6">IF(($E10      =0),0,(($Q10      /$E10      )*100))</f>
        <v>100.00005263157894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1900000</v>
      </c>
      <c r="C17" s="121">
        <f>SUM(C9:C16)</f>
        <v>0</v>
      </c>
      <c r="D17" s="121"/>
      <c r="E17" s="121">
        <f t="shared" si="0"/>
        <v>1900000</v>
      </c>
      <c r="F17" s="122">
        <f t="shared" ref="F17:O17" si="7">SUM(F9:F16)</f>
        <v>1900000</v>
      </c>
      <c r="G17" s="123">
        <f t="shared" si="7"/>
        <v>1900000</v>
      </c>
      <c r="H17" s="122">
        <f t="shared" si="7"/>
        <v>1014000</v>
      </c>
      <c r="I17" s="123">
        <f t="shared" si="7"/>
        <v>989399</v>
      </c>
      <c r="J17" s="122">
        <f t="shared" si="7"/>
        <v>130000</v>
      </c>
      <c r="K17" s="123">
        <f t="shared" si="7"/>
        <v>125001</v>
      </c>
      <c r="L17" s="122">
        <f t="shared" si="7"/>
        <v>227000</v>
      </c>
      <c r="M17" s="123">
        <f t="shared" si="7"/>
        <v>189088</v>
      </c>
      <c r="N17" s="122">
        <f t="shared" si="7"/>
        <v>529000</v>
      </c>
      <c r="O17" s="123">
        <f t="shared" si="7"/>
        <v>596513</v>
      </c>
      <c r="P17" s="122">
        <f t="shared" si="1"/>
        <v>1900000</v>
      </c>
      <c r="Q17" s="123">
        <f t="shared" si="2"/>
        <v>1900001</v>
      </c>
      <c r="R17" s="63">
        <f t="shared" si="3"/>
        <v>133.0396475770925</v>
      </c>
      <c r="S17" s="64">
        <f t="shared" si="4"/>
        <v>215.46845913014047</v>
      </c>
      <c r="T17" s="63">
        <f>IF((SUM($E9:$E14))=0,0,(P17/(SUM($E9:$E14))*100))</f>
        <v>100</v>
      </c>
      <c r="U17" s="65">
        <f>IF((SUM($E9:$E14))=0,0,(Q17/(SUM($E9:$E14))*100))</f>
        <v>100.00005263157894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>
        <v>3000000</v>
      </c>
      <c r="D22" s="118"/>
      <c r="E22" s="118">
        <f t="shared" si="8"/>
        <v>3000000</v>
      </c>
      <c r="F22" s="119">
        <v>3000000</v>
      </c>
      <c r="G22" s="120">
        <v>3000000</v>
      </c>
      <c r="H22" s="119"/>
      <c r="I22" s="120"/>
      <c r="J22" s="119"/>
      <c r="K22" s="120">
        <v>5584448</v>
      </c>
      <c r="L22" s="119"/>
      <c r="M22" s="120">
        <v>3565148</v>
      </c>
      <c r="N22" s="119"/>
      <c r="O22" s="120">
        <v>2121464</v>
      </c>
      <c r="P22" s="119">
        <f t="shared" si="9"/>
        <v>0</v>
      </c>
      <c r="Q22" s="120">
        <f t="shared" si="10"/>
        <v>11271060</v>
      </c>
      <c r="R22" s="59">
        <f t="shared" si="11"/>
        <v>0</v>
      </c>
      <c r="S22" s="60">
        <f t="shared" si="12"/>
        <v>-40.494363768348471</v>
      </c>
      <c r="T22" s="59">
        <f t="shared" si="13"/>
        <v>0</v>
      </c>
      <c r="U22" s="61">
        <f t="shared" si="14"/>
        <v>375.702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20670000</v>
      </c>
      <c r="D23" s="118"/>
      <c r="E23" s="118">
        <f t="shared" si="8"/>
        <v>20670000</v>
      </c>
      <c r="F23" s="119">
        <v>20670000</v>
      </c>
      <c r="G23" s="120">
        <v>20670000</v>
      </c>
      <c r="H23" s="119"/>
      <c r="I23" s="120"/>
      <c r="J23" s="119"/>
      <c r="K23" s="120"/>
      <c r="L23" s="119"/>
      <c r="M23" s="120"/>
      <c r="N23" s="119"/>
      <c r="O23" s="120">
        <v>2095580</v>
      </c>
      <c r="P23" s="119">
        <f t="shared" si="9"/>
        <v>0</v>
      </c>
      <c r="Q23" s="120">
        <f t="shared" si="10"/>
        <v>2095580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10.138268021286889</v>
      </c>
      <c r="V23" s="119">
        <v>10925000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23670000</v>
      </c>
      <c r="D26" s="121"/>
      <c r="E26" s="121">
        <f t="shared" si="8"/>
        <v>23670000</v>
      </c>
      <c r="F26" s="122">
        <f t="shared" ref="F26:O26" si="15">SUM(F19:F25)</f>
        <v>23670000</v>
      </c>
      <c r="G26" s="123">
        <f t="shared" si="15"/>
        <v>23670000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5584448</v>
      </c>
      <c r="L26" s="122">
        <f t="shared" si="15"/>
        <v>0</v>
      </c>
      <c r="M26" s="123">
        <f t="shared" si="15"/>
        <v>3565148</v>
      </c>
      <c r="N26" s="122">
        <f t="shared" si="15"/>
        <v>0</v>
      </c>
      <c r="O26" s="123">
        <f t="shared" si="15"/>
        <v>4217044</v>
      </c>
      <c r="P26" s="122">
        <f t="shared" si="9"/>
        <v>0</v>
      </c>
      <c r="Q26" s="123">
        <f t="shared" si="10"/>
        <v>13366640</v>
      </c>
      <c r="R26" s="63">
        <f t="shared" si="11"/>
        <v>0</v>
      </c>
      <c r="S26" s="64">
        <f t="shared" si="12"/>
        <v>18.285243698157831</v>
      </c>
      <c r="T26" s="63">
        <f>IF(($E26-$E21-$E25)   =0,0,($P26   /($E26-$E21-$E25)   )*100)</f>
        <v>0</v>
      </c>
      <c r="U26" s="65">
        <f>IF(($E26-$E21-$E25)   =0,0,($Q26   /($E26-$E21-$E25)   )*100)</f>
        <v>56.470806928601604</v>
      </c>
      <c r="V26" s="122">
        <f>SUM(V19:V25)</f>
        <v>10925000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1560000</v>
      </c>
      <c r="C34" s="118"/>
      <c r="D34" s="118"/>
      <c r="E34" s="118">
        <f>$B34      +$C34      +$D34</f>
        <v>1560000</v>
      </c>
      <c r="F34" s="119">
        <v>1560000</v>
      </c>
      <c r="G34" s="120">
        <v>1560000</v>
      </c>
      <c r="H34" s="119">
        <v>390000</v>
      </c>
      <c r="I34" s="120">
        <v>284702</v>
      </c>
      <c r="J34" s="119">
        <v>317000</v>
      </c>
      <c r="K34" s="120">
        <v>593977</v>
      </c>
      <c r="L34" s="119">
        <v>272000</v>
      </c>
      <c r="M34" s="120">
        <v>964588</v>
      </c>
      <c r="N34" s="119"/>
      <c r="O34" s="120">
        <v>-283267</v>
      </c>
      <c r="P34" s="119">
        <f>$H34      +$J34      +$L34      +$N34</f>
        <v>979000</v>
      </c>
      <c r="Q34" s="120">
        <f>$I34      +$K34      +$M34      +$O34</f>
        <v>1560000</v>
      </c>
      <c r="R34" s="59">
        <f>IF(($L34      =0),0,((($N34      -$L34      )/$L34      )*100))</f>
        <v>-100</v>
      </c>
      <c r="S34" s="60">
        <f>IF(($M34      =0),0,((($O34      -$M34      )/$M34      )*100))</f>
        <v>-129.36663114200053</v>
      </c>
      <c r="T34" s="59">
        <f>IF(($E34      =0),0,(($P34      /$E34      )*100))</f>
        <v>62.756410256410255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1560000</v>
      </c>
      <c r="C35" s="121">
        <f>C34</f>
        <v>0</v>
      </c>
      <c r="D35" s="121"/>
      <c r="E35" s="121">
        <f>$B35      +$C35      +$D35</f>
        <v>1560000</v>
      </c>
      <c r="F35" s="122">
        <f t="shared" ref="F35:O35" si="17">F34</f>
        <v>1560000</v>
      </c>
      <c r="G35" s="123">
        <f t="shared" si="17"/>
        <v>1560000</v>
      </c>
      <c r="H35" s="122">
        <f t="shared" si="17"/>
        <v>390000</v>
      </c>
      <c r="I35" s="123">
        <f t="shared" si="17"/>
        <v>284702</v>
      </c>
      <c r="J35" s="122">
        <f t="shared" si="17"/>
        <v>317000</v>
      </c>
      <c r="K35" s="123">
        <f t="shared" si="17"/>
        <v>593977</v>
      </c>
      <c r="L35" s="122">
        <f t="shared" si="17"/>
        <v>272000</v>
      </c>
      <c r="M35" s="123">
        <f t="shared" si="17"/>
        <v>964588</v>
      </c>
      <c r="N35" s="122">
        <f t="shared" si="17"/>
        <v>0</v>
      </c>
      <c r="O35" s="123">
        <f t="shared" si="17"/>
        <v>-283267</v>
      </c>
      <c r="P35" s="122">
        <f>$H35      +$J35      +$L35      +$N35</f>
        <v>979000</v>
      </c>
      <c r="Q35" s="123">
        <f>$I35      +$K35      +$M35      +$O35</f>
        <v>1560000</v>
      </c>
      <c r="R35" s="63">
        <f>IF(($L35      =0),0,((($N35      -$L35      )/$L35      )*100))</f>
        <v>-100</v>
      </c>
      <c r="S35" s="64">
        <f>IF(($M35      =0),0,((($O35      -$M35      )/$M35      )*100))</f>
        <v>-129.36663114200053</v>
      </c>
      <c r="T35" s="63">
        <f>IF($E35   =0,0,($P35   /$E35   )*100)</f>
        <v>62.756410256410255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15000000</v>
      </c>
      <c r="C37" s="118"/>
      <c r="D37" s="118"/>
      <c r="E37" s="118">
        <f t="shared" ref="E37:E42" si="18">$B37      +$C37      +$D37</f>
        <v>15000000</v>
      </c>
      <c r="F37" s="119">
        <v>15000000</v>
      </c>
      <c r="G37" s="120">
        <v>15000000</v>
      </c>
      <c r="H37" s="119">
        <v>6273000</v>
      </c>
      <c r="I37" s="120">
        <v>6273143</v>
      </c>
      <c r="J37" s="119">
        <v>3477000</v>
      </c>
      <c r="K37" s="120">
        <v>4385323</v>
      </c>
      <c r="L37" s="119">
        <v>2551000</v>
      </c>
      <c r="M37" s="120"/>
      <c r="N37" s="119">
        <v>2589000</v>
      </c>
      <c r="O37" s="120">
        <v>4341534</v>
      </c>
      <c r="P37" s="119">
        <f t="shared" ref="P37:P42" si="19">$H37      +$J37      +$L37      +$N37</f>
        <v>14890000</v>
      </c>
      <c r="Q37" s="120">
        <f t="shared" ref="Q37:Q42" si="20">$I37      +$K37      +$M37      +$O37</f>
        <v>15000000</v>
      </c>
      <c r="R37" s="59">
        <f t="shared" ref="R37:R42" si="21">IF(($L37      =0),0,((($N37      -$L37      )/$L37      )*100))</f>
        <v>1.4896119168953352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99.266666666666666</v>
      </c>
      <c r="U37" s="61">
        <f t="shared" ref="U37:U42" si="24">IF(($E37      =0),0,(($Q37      /$E37      )*100))</f>
        <v>100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1259000</v>
      </c>
      <c r="C38" s="118">
        <v>-1054000</v>
      </c>
      <c r="D38" s="118"/>
      <c r="E38" s="118">
        <f t="shared" si="18"/>
        <v>205000</v>
      </c>
      <c r="F38" s="119">
        <v>1259000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3000000</v>
      </c>
      <c r="C40" s="118"/>
      <c r="D40" s="118"/>
      <c r="E40" s="118">
        <f t="shared" si="18"/>
        <v>3000000</v>
      </c>
      <c r="F40" s="119">
        <v>3000000</v>
      </c>
      <c r="G40" s="120">
        <v>3000000</v>
      </c>
      <c r="H40" s="119"/>
      <c r="I40" s="120">
        <v>794976</v>
      </c>
      <c r="J40" s="119">
        <v>1066000</v>
      </c>
      <c r="K40" s="120"/>
      <c r="L40" s="119"/>
      <c r="M40" s="120">
        <v>533431</v>
      </c>
      <c r="N40" s="119">
        <v>900000</v>
      </c>
      <c r="O40" s="120">
        <v>1417953</v>
      </c>
      <c r="P40" s="119">
        <f t="shared" si="19"/>
        <v>1966000</v>
      </c>
      <c r="Q40" s="120">
        <f t="shared" si="20"/>
        <v>2746360</v>
      </c>
      <c r="R40" s="59">
        <f t="shared" si="21"/>
        <v>0</v>
      </c>
      <c r="S40" s="60">
        <f t="shared" si="22"/>
        <v>165.81750966854193</v>
      </c>
      <c r="T40" s="59">
        <f t="shared" si="23"/>
        <v>65.533333333333331</v>
      </c>
      <c r="U40" s="61">
        <f t="shared" si="24"/>
        <v>91.545333333333332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19259000</v>
      </c>
      <c r="C42" s="121">
        <f>SUM(C37:C41)</f>
        <v>-1054000</v>
      </c>
      <c r="D42" s="121"/>
      <c r="E42" s="121">
        <f t="shared" si="18"/>
        <v>18205000</v>
      </c>
      <c r="F42" s="122">
        <f t="shared" ref="F42:O42" si="25">SUM(F37:F41)</f>
        <v>19259000</v>
      </c>
      <c r="G42" s="123">
        <f t="shared" si="25"/>
        <v>18000000</v>
      </c>
      <c r="H42" s="122">
        <f t="shared" si="25"/>
        <v>6273000</v>
      </c>
      <c r="I42" s="123">
        <f t="shared" si="25"/>
        <v>7068119</v>
      </c>
      <c r="J42" s="122">
        <f t="shared" si="25"/>
        <v>4543000</v>
      </c>
      <c r="K42" s="123">
        <f t="shared" si="25"/>
        <v>4385323</v>
      </c>
      <c r="L42" s="122">
        <f t="shared" si="25"/>
        <v>2551000</v>
      </c>
      <c r="M42" s="123">
        <f t="shared" si="25"/>
        <v>533431</v>
      </c>
      <c r="N42" s="122">
        <f t="shared" si="25"/>
        <v>3489000</v>
      </c>
      <c r="O42" s="123">
        <f t="shared" si="25"/>
        <v>5759487</v>
      </c>
      <c r="P42" s="122">
        <f t="shared" si="19"/>
        <v>16856000</v>
      </c>
      <c r="Q42" s="123">
        <f t="shared" si="20"/>
        <v>17746360</v>
      </c>
      <c r="R42" s="63">
        <f t="shared" si="21"/>
        <v>36.769894159153274</v>
      </c>
      <c r="S42" s="64">
        <f t="shared" si="22"/>
        <v>979.70609132202662</v>
      </c>
      <c r="T42" s="63">
        <f>IF((+$E37+$E40) =0,0,(P42   /(+$E37+$E40) )*100)</f>
        <v>93.644444444444446</v>
      </c>
      <c r="U42" s="65">
        <f>IF((+$E37+$E40) =0,0,(Q42   /(+$E37+$E40) )*100)</f>
        <v>98.590888888888884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93000000</v>
      </c>
      <c r="C53" s="118"/>
      <c r="D53" s="118"/>
      <c r="E53" s="118">
        <f t="shared" si="26"/>
        <v>93000000</v>
      </c>
      <c r="F53" s="119">
        <v>93000000</v>
      </c>
      <c r="G53" s="120">
        <v>93000000</v>
      </c>
      <c r="H53" s="119">
        <v>33000000</v>
      </c>
      <c r="I53" s="120">
        <v>40414780</v>
      </c>
      <c r="J53" s="119">
        <v>29984000</v>
      </c>
      <c r="K53" s="120">
        <v>22569924</v>
      </c>
      <c r="L53" s="119">
        <v>10808000</v>
      </c>
      <c r="M53" s="120">
        <v>10150026</v>
      </c>
      <c r="N53" s="119">
        <v>19207000</v>
      </c>
      <c r="O53" s="120">
        <v>19865269</v>
      </c>
      <c r="P53" s="119">
        <f t="shared" si="27"/>
        <v>92999000</v>
      </c>
      <c r="Q53" s="120">
        <f t="shared" si="28"/>
        <v>92999999</v>
      </c>
      <c r="R53" s="59">
        <f t="shared" si="29"/>
        <v>77.710954848260556</v>
      </c>
      <c r="S53" s="60">
        <f t="shared" si="30"/>
        <v>95.716434617999994</v>
      </c>
      <c r="T53" s="59">
        <f t="shared" si="31"/>
        <v>99.998924731182797</v>
      </c>
      <c r="U53" s="61">
        <f t="shared" si="32"/>
        <v>99.999998924731187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93000000</v>
      </c>
      <c r="C55" s="121">
        <f>SUM(C44:C54)</f>
        <v>0</v>
      </c>
      <c r="D55" s="121"/>
      <c r="E55" s="121">
        <f t="shared" si="26"/>
        <v>93000000</v>
      </c>
      <c r="F55" s="122">
        <f t="shared" ref="F55:O55" si="33">SUM(F44:F54)</f>
        <v>93000000</v>
      </c>
      <c r="G55" s="123">
        <f t="shared" si="33"/>
        <v>93000000</v>
      </c>
      <c r="H55" s="122">
        <f t="shared" si="33"/>
        <v>33000000</v>
      </c>
      <c r="I55" s="123">
        <f t="shared" si="33"/>
        <v>40414780</v>
      </c>
      <c r="J55" s="122">
        <f t="shared" si="33"/>
        <v>29984000</v>
      </c>
      <c r="K55" s="123">
        <f t="shared" si="33"/>
        <v>22569924</v>
      </c>
      <c r="L55" s="122">
        <f t="shared" si="33"/>
        <v>10808000</v>
      </c>
      <c r="M55" s="123">
        <f t="shared" si="33"/>
        <v>10150026</v>
      </c>
      <c r="N55" s="122">
        <f t="shared" si="33"/>
        <v>19207000</v>
      </c>
      <c r="O55" s="123">
        <f t="shared" si="33"/>
        <v>19865269</v>
      </c>
      <c r="P55" s="122">
        <f t="shared" si="27"/>
        <v>92999000</v>
      </c>
      <c r="Q55" s="123">
        <f t="shared" si="28"/>
        <v>92999999</v>
      </c>
      <c r="R55" s="63">
        <f t="shared" si="29"/>
        <v>77.710954848260556</v>
      </c>
      <c r="S55" s="64">
        <f t="shared" si="30"/>
        <v>95.716434617999994</v>
      </c>
      <c r="T55" s="63">
        <f>IF((+$E45+$E47+$E49+$E50+$E53) =0,0,(P55   /(+$E45+$E47+$E49+$E50+$E53) )*100)</f>
        <v>99.998924731182797</v>
      </c>
      <c r="U55" s="65">
        <f>IF((+$E45+$E47+$E49+$E50+$E53) =0,0,(Q55   /(+$E45+$E47+$E49+$E50+$E53) )*100)</f>
        <v>99.999998924731187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115719000</v>
      </c>
      <c r="C69" s="130">
        <f>SUM(C9:C16,C19:C25,C28:C31,C34,C37:C41,C44:C54,C57:C60,C63:C67)</f>
        <v>22616000</v>
      </c>
      <c r="D69" s="130"/>
      <c r="E69" s="130">
        <f t="shared" si="35"/>
        <v>138335000</v>
      </c>
      <c r="F69" s="131">
        <f t="shared" ref="F69:O69" si="43">SUM(F9:F16,F19:F25,F28:F31,F34,F37:F41,F44:F54,F57:F60,F63:F67)</f>
        <v>139389000</v>
      </c>
      <c r="G69" s="132">
        <f t="shared" si="43"/>
        <v>138130000</v>
      </c>
      <c r="H69" s="131">
        <f t="shared" si="43"/>
        <v>40677000</v>
      </c>
      <c r="I69" s="132">
        <f t="shared" si="43"/>
        <v>48757000</v>
      </c>
      <c r="J69" s="131">
        <f t="shared" si="43"/>
        <v>34974000</v>
      </c>
      <c r="K69" s="132">
        <f t="shared" si="43"/>
        <v>33258673</v>
      </c>
      <c r="L69" s="131">
        <f t="shared" si="43"/>
        <v>13858000</v>
      </c>
      <c r="M69" s="132">
        <f t="shared" si="43"/>
        <v>15402281</v>
      </c>
      <c r="N69" s="131">
        <f t="shared" si="43"/>
        <v>23225000</v>
      </c>
      <c r="O69" s="132">
        <f t="shared" si="43"/>
        <v>30155046</v>
      </c>
      <c r="P69" s="131">
        <f t="shared" si="36"/>
        <v>112734000</v>
      </c>
      <c r="Q69" s="132">
        <f t="shared" si="37"/>
        <v>127573000</v>
      </c>
      <c r="R69" s="72">
        <f t="shared" si="38"/>
        <v>67.592726223120209</v>
      </c>
      <c r="S69" s="73">
        <f t="shared" si="39"/>
        <v>95.78298824700056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81.614421197422715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92.357199739375943</v>
      </c>
      <c r="V69" s="131">
        <f>SUM(V9:V16,V19:V25,V28:V31,V34,V37:V41,V44:V54,V57:V60,V63:V67)</f>
        <v>10925000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30833000</v>
      </c>
      <c r="C71" s="118"/>
      <c r="D71" s="118"/>
      <c r="E71" s="118">
        <f>$B71      +$C71      +$D71</f>
        <v>30833000</v>
      </c>
      <c r="F71" s="119">
        <v>30833000</v>
      </c>
      <c r="G71" s="120">
        <v>30833000</v>
      </c>
      <c r="H71" s="119">
        <v>9943000</v>
      </c>
      <c r="I71" s="120">
        <v>10243352</v>
      </c>
      <c r="J71" s="119">
        <v>8824000</v>
      </c>
      <c r="K71" s="120">
        <v>8797935</v>
      </c>
      <c r="L71" s="119">
        <v>2926000</v>
      </c>
      <c r="M71" s="120">
        <v>2697045</v>
      </c>
      <c r="N71" s="119">
        <v>9140000</v>
      </c>
      <c r="O71" s="120">
        <v>9094654</v>
      </c>
      <c r="P71" s="119">
        <f>$H71      +$J71      +$L71      +$N71</f>
        <v>30833000</v>
      </c>
      <c r="Q71" s="120">
        <f>$I71      +$K71      +$M71      +$O71</f>
        <v>30832986</v>
      </c>
      <c r="R71" s="59">
        <f>IF(($L71      =0),0,((($N71      -$L71      )/$L71      )*100))</f>
        <v>212.37183868762816</v>
      </c>
      <c r="S71" s="60">
        <f>IF(($M71      =0),0,((($O71      -$M71      )/$M71      )*100))</f>
        <v>237.20809256056165</v>
      </c>
      <c r="T71" s="59">
        <f>IF(($E71      =0),0,(($P71      /$E71      )*100))</f>
        <v>100</v>
      </c>
      <c r="U71" s="61">
        <f>IF(($E71      =0),0,(($Q71      /$E71      )*100))</f>
        <v>99.999954594103727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30833000</v>
      </c>
      <c r="C73" s="127">
        <f>SUM(C71:C72)</f>
        <v>0</v>
      </c>
      <c r="D73" s="127"/>
      <c r="E73" s="127">
        <f>$B73      +$C73      +$D73</f>
        <v>30833000</v>
      </c>
      <c r="F73" s="128">
        <f t="shared" ref="F73:O73" si="44">SUM(F71:F72)</f>
        <v>30833000</v>
      </c>
      <c r="G73" s="129">
        <f t="shared" si="44"/>
        <v>30833000</v>
      </c>
      <c r="H73" s="128">
        <f t="shared" si="44"/>
        <v>9943000</v>
      </c>
      <c r="I73" s="129">
        <f t="shared" si="44"/>
        <v>10243352</v>
      </c>
      <c r="J73" s="128">
        <f t="shared" si="44"/>
        <v>8824000</v>
      </c>
      <c r="K73" s="129">
        <f t="shared" si="44"/>
        <v>8797935</v>
      </c>
      <c r="L73" s="128">
        <f t="shared" si="44"/>
        <v>2926000</v>
      </c>
      <c r="M73" s="129">
        <f t="shared" si="44"/>
        <v>2697045</v>
      </c>
      <c r="N73" s="128">
        <f t="shared" si="44"/>
        <v>9140000</v>
      </c>
      <c r="O73" s="129">
        <f t="shared" si="44"/>
        <v>9094654</v>
      </c>
      <c r="P73" s="128">
        <f>$H73      +$J73      +$L73      +$N73</f>
        <v>30833000</v>
      </c>
      <c r="Q73" s="129">
        <f>$I73      +$K73      +$M73      +$O73</f>
        <v>30832986</v>
      </c>
      <c r="R73" s="68">
        <f>IF(($L73      =0),0,((($N73      -$L73      )/$L73      )*100))</f>
        <v>212.37183868762816</v>
      </c>
      <c r="S73" s="69">
        <f>IF(($M73      =0),0,((($O73      -$M73      )/$M73      )*100))</f>
        <v>237.20809256056165</v>
      </c>
      <c r="T73" s="68">
        <f>IF(($E71      =0),0,(($P71      /$E71      )*100))</f>
        <v>100</v>
      </c>
      <c r="U73" s="70">
        <f>IF($E71   =0,0,($Q71   /$E71 )*100)</f>
        <v>99.999954594103727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30833000</v>
      </c>
      <c r="C74" s="130">
        <f>SUM(C71:C72)</f>
        <v>0</v>
      </c>
      <c r="D74" s="130"/>
      <c r="E74" s="130">
        <f>$B74      +$C74      +$D74</f>
        <v>30833000</v>
      </c>
      <c r="F74" s="131">
        <f t="shared" ref="F74:O74" si="45">SUM(F71:F72)</f>
        <v>30833000</v>
      </c>
      <c r="G74" s="132">
        <f t="shared" si="45"/>
        <v>30833000</v>
      </c>
      <c r="H74" s="131">
        <f t="shared" si="45"/>
        <v>9943000</v>
      </c>
      <c r="I74" s="132">
        <f t="shared" si="45"/>
        <v>10243352</v>
      </c>
      <c r="J74" s="131">
        <f t="shared" si="45"/>
        <v>8824000</v>
      </c>
      <c r="K74" s="132">
        <f t="shared" si="45"/>
        <v>8797935</v>
      </c>
      <c r="L74" s="131">
        <f t="shared" si="45"/>
        <v>2926000</v>
      </c>
      <c r="M74" s="132">
        <f t="shared" si="45"/>
        <v>2697045</v>
      </c>
      <c r="N74" s="131">
        <f t="shared" si="45"/>
        <v>9140000</v>
      </c>
      <c r="O74" s="132">
        <f t="shared" si="45"/>
        <v>9094654</v>
      </c>
      <c r="P74" s="131">
        <f>$H74      +$J74      +$L74      +$N74</f>
        <v>30833000</v>
      </c>
      <c r="Q74" s="132">
        <f>$I74      +$K74      +$M74      +$O74</f>
        <v>30832986</v>
      </c>
      <c r="R74" s="72">
        <f>IF(($L74      =0),0,((($N74      -$L74      )/$L74      )*100))</f>
        <v>212.37183868762816</v>
      </c>
      <c r="S74" s="73">
        <f>IF(($M74      =0),0,((($O74      -$M74      )/$M74      )*100))</f>
        <v>237.20809256056165</v>
      </c>
      <c r="T74" s="72">
        <f>IF(($E71      =0),0,(($P71      /$E71      )*100))</f>
        <v>100</v>
      </c>
      <c r="U74" s="76">
        <f>IF($E71   =0,0,($Q71   /$E71 )*100)</f>
        <v>99.999954594103727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146552000</v>
      </c>
      <c r="C75" s="130">
        <f>SUM(C9:C16,C19:C25,C28:C31,C34,C37:C41,C44:C54,C57:C60,C63:C67,C71:C72)</f>
        <v>22616000</v>
      </c>
      <c r="D75" s="130"/>
      <c r="E75" s="130">
        <f>$B75      +$C75      +$D75</f>
        <v>169168000</v>
      </c>
      <c r="F75" s="131">
        <f t="shared" ref="F75:O75" si="46">SUM(F9:F16,F19:F25,F28:F31,F34,F37:F41,F44:F54,F57:F60,F63:F67,F71:F72)</f>
        <v>170222000</v>
      </c>
      <c r="G75" s="132">
        <f t="shared" si="46"/>
        <v>168963000</v>
      </c>
      <c r="H75" s="131">
        <f t="shared" si="46"/>
        <v>50620000</v>
      </c>
      <c r="I75" s="132">
        <f t="shared" si="46"/>
        <v>59000352</v>
      </c>
      <c r="J75" s="131">
        <f t="shared" si="46"/>
        <v>43798000</v>
      </c>
      <c r="K75" s="132">
        <f t="shared" si="46"/>
        <v>42056608</v>
      </c>
      <c r="L75" s="131">
        <f t="shared" si="46"/>
        <v>16784000</v>
      </c>
      <c r="M75" s="132">
        <f t="shared" si="46"/>
        <v>18099326</v>
      </c>
      <c r="N75" s="131">
        <f t="shared" si="46"/>
        <v>32365000</v>
      </c>
      <c r="O75" s="132">
        <f t="shared" si="46"/>
        <v>39249700</v>
      </c>
      <c r="P75" s="131">
        <f>$H75      +$J75      +$L75      +$N75</f>
        <v>143567000</v>
      </c>
      <c r="Q75" s="132">
        <f>$I75      +$K75      +$M75      +$O75</f>
        <v>158405986</v>
      </c>
      <c r="R75" s="72">
        <f>IF(($L75      =0),0,((($N75      -$L75      )/$L75      )*100))</f>
        <v>92.832459485224035</v>
      </c>
      <c r="S75" s="73">
        <f>IF(($M75      =0),0,((($O75      -$M75      )/$M75      )*100))</f>
        <v>116.85724650741139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84.969490361795181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93.751878221859215</v>
      </c>
      <c r="V75" s="131">
        <f>SUM(V9:V16,V19:V25,V28:V31,V34,V37:V41,V44:V54,V57:V60,V63:V67,V71:V72)</f>
        <v>10925000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141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142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143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144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145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146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147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148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149</v>
      </c>
    </row>
    <row r="118" spans="1:23" x14ac:dyDescent="0.2">
      <c r="A118" s="35" t="s">
        <v>150</v>
      </c>
    </row>
    <row r="119" spans="1:23" x14ac:dyDescent="0.2">
      <c r="A119" s="35" t="s">
        <v>151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152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153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154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9vq+V5OLRFZHWMwlUkWWhCBZO4fyajbYYP+C1dKdm34lEivh07KkVwASBVHKZo2uAi8Du+D0/kaRLC8YxmCcQg==" saltValue="UqESI2bJJg+gzMU18Vf+4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133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3500000</v>
      </c>
      <c r="C10" s="118"/>
      <c r="D10" s="118"/>
      <c r="E10" s="118">
        <f t="shared" ref="E10:E17" si="0">$B10      +$C10      +$D10</f>
        <v>3500000</v>
      </c>
      <c r="F10" s="119">
        <v>3500000</v>
      </c>
      <c r="G10" s="120">
        <v>3500000</v>
      </c>
      <c r="H10" s="119">
        <v>742000</v>
      </c>
      <c r="I10" s="120">
        <v>531825</v>
      </c>
      <c r="J10" s="119">
        <v>416000</v>
      </c>
      <c r="K10" s="120">
        <v>213553</v>
      </c>
      <c r="L10" s="119">
        <v>941000</v>
      </c>
      <c r="M10" s="120">
        <v>1382644</v>
      </c>
      <c r="N10" s="119">
        <v>868000</v>
      </c>
      <c r="O10" s="120">
        <v>178649</v>
      </c>
      <c r="P10" s="119">
        <f t="shared" ref="P10:P17" si="1">$H10      +$J10      +$L10      +$N10</f>
        <v>2967000</v>
      </c>
      <c r="Q10" s="120">
        <f t="shared" ref="Q10:Q17" si="2">$I10      +$K10      +$M10      +$O10</f>
        <v>2306671</v>
      </c>
      <c r="R10" s="59">
        <f t="shared" ref="R10:R17" si="3">IF(($L10      =0),0,((($N10      -$L10      )/$L10      )*100))</f>
        <v>-7.7577045696068003</v>
      </c>
      <c r="S10" s="60">
        <f t="shared" ref="S10:S17" si="4">IF(($M10      =0),0,((($O10      -$M10      )/$M10      )*100))</f>
        <v>-87.079175839912509</v>
      </c>
      <c r="T10" s="59">
        <f t="shared" ref="T10:T17" si="5">IF(($E10      =0),0,(($P10      /$E10      )*100))</f>
        <v>84.771428571428572</v>
      </c>
      <c r="U10" s="61">
        <f t="shared" ref="U10:U17" si="6">IF(($E10      =0),0,(($Q10      /$E10      )*100))</f>
        <v>65.904885714285712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3500000</v>
      </c>
      <c r="C17" s="121">
        <f>SUM(C9:C16)</f>
        <v>0</v>
      </c>
      <c r="D17" s="121"/>
      <c r="E17" s="121">
        <f t="shared" si="0"/>
        <v>3500000</v>
      </c>
      <c r="F17" s="122">
        <f t="shared" ref="F17:O17" si="7">SUM(F9:F16)</f>
        <v>3500000</v>
      </c>
      <c r="G17" s="123">
        <f t="shared" si="7"/>
        <v>3500000</v>
      </c>
      <c r="H17" s="122">
        <f t="shared" si="7"/>
        <v>742000</v>
      </c>
      <c r="I17" s="123">
        <f t="shared" si="7"/>
        <v>531825</v>
      </c>
      <c r="J17" s="122">
        <f t="shared" si="7"/>
        <v>416000</v>
      </c>
      <c r="K17" s="123">
        <f t="shared" si="7"/>
        <v>213553</v>
      </c>
      <c r="L17" s="122">
        <f t="shared" si="7"/>
        <v>941000</v>
      </c>
      <c r="M17" s="123">
        <f t="shared" si="7"/>
        <v>1382644</v>
      </c>
      <c r="N17" s="122">
        <f t="shared" si="7"/>
        <v>868000</v>
      </c>
      <c r="O17" s="123">
        <f t="shared" si="7"/>
        <v>178649</v>
      </c>
      <c r="P17" s="122">
        <f t="shared" si="1"/>
        <v>2967000</v>
      </c>
      <c r="Q17" s="123">
        <f t="shared" si="2"/>
        <v>2306671</v>
      </c>
      <c r="R17" s="63">
        <f t="shared" si="3"/>
        <v>-7.7577045696068003</v>
      </c>
      <c r="S17" s="64">
        <f t="shared" si="4"/>
        <v>-87.079175839912509</v>
      </c>
      <c r="T17" s="63">
        <f>IF((SUM($E9:$E14))=0,0,(P17/(SUM($E9:$E14))*100))</f>
        <v>84.771428571428572</v>
      </c>
      <c r="U17" s="65">
        <f>IF((SUM($E9:$E14))=0,0,(Q17/(SUM($E9:$E14))*100))</f>
        <v>65.904885714285712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23981000</v>
      </c>
      <c r="D23" s="118"/>
      <c r="E23" s="118">
        <f t="shared" si="8"/>
        <v>23981000</v>
      </c>
      <c r="F23" s="119">
        <v>23981000</v>
      </c>
      <c r="G23" s="120">
        <v>23981000</v>
      </c>
      <c r="H23" s="119"/>
      <c r="I23" s="120"/>
      <c r="J23" s="119"/>
      <c r="K23" s="120"/>
      <c r="L23" s="119"/>
      <c r="M23" s="120">
        <v>1835099</v>
      </c>
      <c r="N23" s="119"/>
      <c r="O23" s="120">
        <v>1007942</v>
      </c>
      <c r="P23" s="119">
        <f t="shared" si="9"/>
        <v>0</v>
      </c>
      <c r="Q23" s="120">
        <f t="shared" si="10"/>
        <v>2843041</v>
      </c>
      <c r="R23" s="59">
        <f t="shared" si="11"/>
        <v>0</v>
      </c>
      <c r="S23" s="60">
        <f t="shared" si="12"/>
        <v>-45.07424395087132</v>
      </c>
      <c r="T23" s="59">
        <f t="shared" si="13"/>
        <v>0</v>
      </c>
      <c r="U23" s="61">
        <f t="shared" si="14"/>
        <v>11.855389683499437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23981000</v>
      </c>
      <c r="D26" s="121"/>
      <c r="E26" s="121">
        <f t="shared" si="8"/>
        <v>23981000</v>
      </c>
      <c r="F26" s="122">
        <f t="shared" ref="F26:O26" si="15">SUM(F19:F25)</f>
        <v>23981000</v>
      </c>
      <c r="G26" s="123">
        <f t="shared" si="15"/>
        <v>23981000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1835099</v>
      </c>
      <c r="N26" s="122">
        <f t="shared" si="15"/>
        <v>0</v>
      </c>
      <c r="O26" s="123">
        <f t="shared" si="15"/>
        <v>1007942</v>
      </c>
      <c r="P26" s="122">
        <f t="shared" si="9"/>
        <v>0</v>
      </c>
      <c r="Q26" s="123">
        <f t="shared" si="10"/>
        <v>2843041</v>
      </c>
      <c r="R26" s="63">
        <f t="shared" si="11"/>
        <v>0</v>
      </c>
      <c r="S26" s="64">
        <f t="shared" si="12"/>
        <v>-45.07424395087132</v>
      </c>
      <c r="T26" s="63">
        <f>IF(($E26-$E21-$E25)   =0,0,($P26   /($E26-$E21-$E25)   )*100)</f>
        <v>0</v>
      </c>
      <c r="U26" s="65">
        <f>IF(($E26-$E21-$E25)   =0,0,($Q26   /($E26-$E21-$E25)   )*100)</f>
        <v>11.855389683499437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1608000</v>
      </c>
      <c r="C34" s="118"/>
      <c r="D34" s="118"/>
      <c r="E34" s="118">
        <f>$B34      +$C34      +$D34</f>
        <v>1608000</v>
      </c>
      <c r="F34" s="119">
        <v>1608000</v>
      </c>
      <c r="G34" s="120">
        <v>1126000</v>
      </c>
      <c r="H34" s="119"/>
      <c r="I34" s="120"/>
      <c r="J34" s="119">
        <v>289000</v>
      </c>
      <c r="K34" s="120">
        <v>229233</v>
      </c>
      <c r="L34" s="119">
        <v>663000</v>
      </c>
      <c r="M34" s="120">
        <v>526807</v>
      </c>
      <c r="N34" s="119">
        <v>174000</v>
      </c>
      <c r="O34" s="120">
        <v>741215</v>
      </c>
      <c r="P34" s="119">
        <f>$H34      +$J34      +$L34      +$N34</f>
        <v>1126000</v>
      </c>
      <c r="Q34" s="120">
        <f>$I34      +$K34      +$M34      +$O34</f>
        <v>1497255</v>
      </c>
      <c r="R34" s="59">
        <f>IF(($L34      =0),0,((($N34      -$L34      )/$L34      )*100))</f>
        <v>-73.755656108597293</v>
      </c>
      <c r="S34" s="60">
        <f>IF(($M34      =0),0,((($O34      -$M34      )/$M34      )*100))</f>
        <v>40.699535123868891</v>
      </c>
      <c r="T34" s="59">
        <f>IF(($E34      =0),0,(($P34      /$E34      )*100))</f>
        <v>70.024875621890544</v>
      </c>
      <c r="U34" s="61">
        <f>IF(($E34      =0),0,(($Q34      /$E34      )*100))</f>
        <v>93.112873134328353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1608000</v>
      </c>
      <c r="C35" s="121">
        <f>C34</f>
        <v>0</v>
      </c>
      <c r="D35" s="121"/>
      <c r="E35" s="121">
        <f>$B35      +$C35      +$D35</f>
        <v>1608000</v>
      </c>
      <c r="F35" s="122">
        <f t="shared" ref="F35:O35" si="17">F34</f>
        <v>1608000</v>
      </c>
      <c r="G35" s="123">
        <f t="shared" si="17"/>
        <v>1126000</v>
      </c>
      <c r="H35" s="122">
        <f t="shared" si="17"/>
        <v>0</v>
      </c>
      <c r="I35" s="123">
        <f t="shared" si="17"/>
        <v>0</v>
      </c>
      <c r="J35" s="122">
        <f t="shared" si="17"/>
        <v>289000</v>
      </c>
      <c r="K35" s="123">
        <f t="shared" si="17"/>
        <v>229233</v>
      </c>
      <c r="L35" s="122">
        <f t="shared" si="17"/>
        <v>663000</v>
      </c>
      <c r="M35" s="123">
        <f t="shared" si="17"/>
        <v>526807</v>
      </c>
      <c r="N35" s="122">
        <f t="shared" si="17"/>
        <v>174000</v>
      </c>
      <c r="O35" s="123">
        <f t="shared" si="17"/>
        <v>741215</v>
      </c>
      <c r="P35" s="122">
        <f>$H35      +$J35      +$L35      +$N35</f>
        <v>1126000</v>
      </c>
      <c r="Q35" s="123">
        <f>$I35      +$K35      +$M35      +$O35</f>
        <v>1497255</v>
      </c>
      <c r="R35" s="63">
        <f>IF(($L35      =0),0,((($N35      -$L35      )/$L35      )*100))</f>
        <v>-73.755656108597293</v>
      </c>
      <c r="S35" s="64">
        <f>IF(($M35      =0),0,((($O35      -$M35      )/$M35      )*100))</f>
        <v>40.699535123868891</v>
      </c>
      <c r="T35" s="63">
        <f>IF($E35   =0,0,($P35   /$E35   )*100)</f>
        <v>70.024875621890544</v>
      </c>
      <c r="U35" s="65">
        <f>IF($E35   =0,0,($Q35   /$E35   )*100)</f>
        <v>93.112873134328353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13416000</v>
      </c>
      <c r="C37" s="118"/>
      <c r="D37" s="118"/>
      <c r="E37" s="118">
        <f t="shared" ref="E37:E42" si="18">$B37      +$C37      +$D37</f>
        <v>13416000</v>
      </c>
      <c r="F37" s="119">
        <v>13416000</v>
      </c>
      <c r="G37" s="120">
        <v>13416000</v>
      </c>
      <c r="H37" s="119">
        <v>1530000</v>
      </c>
      <c r="I37" s="120">
        <v>4854501</v>
      </c>
      <c r="J37" s="119">
        <v>2411000</v>
      </c>
      <c r="K37" s="120">
        <v>1576157</v>
      </c>
      <c r="L37" s="119">
        <v>1017000</v>
      </c>
      <c r="M37" s="120">
        <v>2063639</v>
      </c>
      <c r="N37" s="119">
        <v>5079000</v>
      </c>
      <c r="O37" s="120">
        <v>2702829</v>
      </c>
      <c r="P37" s="119">
        <f t="shared" ref="P37:P42" si="19">$H37      +$J37      +$L37      +$N37</f>
        <v>10037000</v>
      </c>
      <c r="Q37" s="120">
        <f t="shared" ref="Q37:Q42" si="20">$I37      +$K37      +$M37      +$O37</f>
        <v>11197126</v>
      </c>
      <c r="R37" s="59">
        <f t="shared" ref="R37:R42" si="21">IF(($L37      =0),0,((($N37      -$L37      )/$L37      )*100))</f>
        <v>399.41002949852509</v>
      </c>
      <c r="S37" s="60">
        <f t="shared" ref="S37:S42" si="22">IF(($M37      =0),0,((($O37      -$M37      )/$M37      )*100))</f>
        <v>30.973925187496455</v>
      </c>
      <c r="T37" s="59">
        <f t="shared" ref="T37:T42" si="23">IF(($E37      =0),0,(($P37      /$E37      )*100))</f>
        <v>74.813655336911154</v>
      </c>
      <c r="U37" s="61">
        <f t="shared" ref="U37:U42" si="24">IF(($E37      =0),0,(($Q37      /$E37      )*100))</f>
        <v>83.460986881335714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37113000</v>
      </c>
      <c r="C38" s="118">
        <v>-9811000</v>
      </c>
      <c r="D38" s="118"/>
      <c r="E38" s="118">
        <f t="shared" si="18"/>
        <v>27302000</v>
      </c>
      <c r="F38" s="119">
        <v>37113000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4000000</v>
      </c>
      <c r="C40" s="118"/>
      <c r="D40" s="118"/>
      <c r="E40" s="118">
        <f t="shared" si="18"/>
        <v>4000000</v>
      </c>
      <c r="F40" s="119">
        <v>4000000</v>
      </c>
      <c r="G40" s="120">
        <v>4000000</v>
      </c>
      <c r="H40" s="119"/>
      <c r="I40" s="120"/>
      <c r="J40" s="119">
        <v>2600000</v>
      </c>
      <c r="K40" s="120">
        <v>2543359</v>
      </c>
      <c r="L40" s="119"/>
      <c r="M40" s="120">
        <v>805595</v>
      </c>
      <c r="N40" s="119">
        <v>198000</v>
      </c>
      <c r="O40" s="120">
        <v>439675</v>
      </c>
      <c r="P40" s="119">
        <f t="shared" si="19"/>
        <v>2798000</v>
      </c>
      <c r="Q40" s="120">
        <f t="shared" si="20"/>
        <v>3788629</v>
      </c>
      <c r="R40" s="59">
        <f t="shared" si="21"/>
        <v>0</v>
      </c>
      <c r="S40" s="60">
        <f t="shared" si="22"/>
        <v>-45.422327596372867</v>
      </c>
      <c r="T40" s="59">
        <f t="shared" si="23"/>
        <v>69.95</v>
      </c>
      <c r="U40" s="61">
        <f t="shared" si="24"/>
        <v>94.715724999999992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54529000</v>
      </c>
      <c r="C42" s="121">
        <f>SUM(C37:C41)</f>
        <v>-9811000</v>
      </c>
      <c r="D42" s="121"/>
      <c r="E42" s="121">
        <f t="shared" si="18"/>
        <v>44718000</v>
      </c>
      <c r="F42" s="122">
        <f t="shared" ref="F42:O42" si="25">SUM(F37:F41)</f>
        <v>54529000</v>
      </c>
      <c r="G42" s="123">
        <f t="shared" si="25"/>
        <v>17416000</v>
      </c>
      <c r="H42" s="122">
        <f t="shared" si="25"/>
        <v>1530000</v>
      </c>
      <c r="I42" s="123">
        <f t="shared" si="25"/>
        <v>4854501</v>
      </c>
      <c r="J42" s="122">
        <f t="shared" si="25"/>
        <v>5011000</v>
      </c>
      <c r="K42" s="123">
        <f t="shared" si="25"/>
        <v>4119516</v>
      </c>
      <c r="L42" s="122">
        <f t="shared" si="25"/>
        <v>1017000</v>
      </c>
      <c r="M42" s="123">
        <f t="shared" si="25"/>
        <v>2869234</v>
      </c>
      <c r="N42" s="122">
        <f t="shared" si="25"/>
        <v>5277000</v>
      </c>
      <c r="O42" s="123">
        <f t="shared" si="25"/>
        <v>3142504</v>
      </c>
      <c r="P42" s="122">
        <f t="shared" si="19"/>
        <v>12835000</v>
      </c>
      <c r="Q42" s="123">
        <f t="shared" si="20"/>
        <v>14985755</v>
      </c>
      <c r="R42" s="63">
        <f t="shared" si="21"/>
        <v>418.87905604719765</v>
      </c>
      <c r="S42" s="64">
        <f t="shared" si="22"/>
        <v>9.5241447717404704</v>
      </c>
      <c r="T42" s="63">
        <f>IF((+$E37+$E40) =0,0,(P42   /(+$E37+$E40) )*100)</f>
        <v>73.696600826825915</v>
      </c>
      <c r="U42" s="65">
        <f>IF((+$E37+$E40) =0,0,(Q42   /(+$E37+$E40) )*100)</f>
        <v>86.045906063389992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130000000</v>
      </c>
      <c r="C46" s="118"/>
      <c r="D46" s="118"/>
      <c r="E46" s="118">
        <f t="shared" si="26"/>
        <v>130000000</v>
      </c>
      <c r="F46" s="119">
        <v>130000000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72000000</v>
      </c>
      <c r="C53" s="118"/>
      <c r="D53" s="118"/>
      <c r="E53" s="118">
        <f t="shared" si="26"/>
        <v>72000000</v>
      </c>
      <c r="F53" s="119">
        <v>72000000</v>
      </c>
      <c r="G53" s="120">
        <v>72000000</v>
      </c>
      <c r="H53" s="119">
        <v>25028000</v>
      </c>
      <c r="I53" s="120">
        <v>19027661</v>
      </c>
      <c r="J53" s="119">
        <v>25117000</v>
      </c>
      <c r="K53" s="120">
        <v>51765432</v>
      </c>
      <c r="L53" s="119">
        <v>21855000</v>
      </c>
      <c r="M53" s="120">
        <v>11831595</v>
      </c>
      <c r="N53" s="119"/>
      <c r="O53" s="120">
        <v>7206072</v>
      </c>
      <c r="P53" s="119">
        <f t="shared" si="27"/>
        <v>72000000</v>
      </c>
      <c r="Q53" s="120">
        <f t="shared" si="28"/>
        <v>89830760</v>
      </c>
      <c r="R53" s="59">
        <f t="shared" si="29"/>
        <v>-100</v>
      </c>
      <c r="S53" s="60">
        <f t="shared" si="30"/>
        <v>-39.094669822623239</v>
      </c>
      <c r="T53" s="59">
        <f t="shared" si="31"/>
        <v>100</v>
      </c>
      <c r="U53" s="61">
        <f t="shared" si="32"/>
        <v>124.76494444444444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202000000</v>
      </c>
      <c r="C55" s="121">
        <f>SUM(C44:C54)</f>
        <v>0</v>
      </c>
      <c r="D55" s="121"/>
      <c r="E55" s="121">
        <f t="shared" si="26"/>
        <v>202000000</v>
      </c>
      <c r="F55" s="122">
        <f t="shared" ref="F55:O55" si="33">SUM(F44:F54)</f>
        <v>202000000</v>
      </c>
      <c r="G55" s="123">
        <f t="shared" si="33"/>
        <v>72000000</v>
      </c>
      <c r="H55" s="122">
        <f t="shared" si="33"/>
        <v>25028000</v>
      </c>
      <c r="I55" s="123">
        <f t="shared" si="33"/>
        <v>19027661</v>
      </c>
      <c r="J55" s="122">
        <f t="shared" si="33"/>
        <v>25117000</v>
      </c>
      <c r="K55" s="123">
        <f t="shared" si="33"/>
        <v>51765432</v>
      </c>
      <c r="L55" s="122">
        <f t="shared" si="33"/>
        <v>21855000</v>
      </c>
      <c r="M55" s="123">
        <f t="shared" si="33"/>
        <v>11831595</v>
      </c>
      <c r="N55" s="122">
        <f t="shared" si="33"/>
        <v>0</v>
      </c>
      <c r="O55" s="123">
        <f t="shared" si="33"/>
        <v>7206072</v>
      </c>
      <c r="P55" s="122">
        <f t="shared" si="27"/>
        <v>72000000</v>
      </c>
      <c r="Q55" s="123">
        <f t="shared" si="28"/>
        <v>89830760</v>
      </c>
      <c r="R55" s="63">
        <f t="shared" si="29"/>
        <v>-100</v>
      </c>
      <c r="S55" s="64">
        <f t="shared" si="30"/>
        <v>-39.094669822623239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124.76494444444444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261637000</v>
      </c>
      <c r="C69" s="130">
        <f>SUM(C9:C16,C19:C25,C28:C31,C34,C37:C41,C44:C54,C57:C60,C63:C67)</f>
        <v>14170000</v>
      </c>
      <c r="D69" s="130"/>
      <c r="E69" s="130">
        <f t="shared" si="35"/>
        <v>275807000</v>
      </c>
      <c r="F69" s="131">
        <f t="shared" ref="F69:O69" si="43">SUM(F9:F16,F19:F25,F28:F31,F34,F37:F41,F44:F54,F57:F60,F63:F67)</f>
        <v>285618000</v>
      </c>
      <c r="G69" s="132">
        <f t="shared" si="43"/>
        <v>118023000</v>
      </c>
      <c r="H69" s="131">
        <f t="shared" si="43"/>
        <v>27300000</v>
      </c>
      <c r="I69" s="132">
        <f t="shared" si="43"/>
        <v>24413987</v>
      </c>
      <c r="J69" s="131">
        <f t="shared" si="43"/>
        <v>30833000</v>
      </c>
      <c r="K69" s="132">
        <f t="shared" si="43"/>
        <v>56327734</v>
      </c>
      <c r="L69" s="131">
        <f t="shared" si="43"/>
        <v>24476000</v>
      </c>
      <c r="M69" s="132">
        <f t="shared" si="43"/>
        <v>18445379</v>
      </c>
      <c r="N69" s="131">
        <f t="shared" si="43"/>
        <v>6319000</v>
      </c>
      <c r="O69" s="132">
        <f t="shared" si="43"/>
        <v>12276382</v>
      </c>
      <c r="P69" s="131">
        <f t="shared" si="36"/>
        <v>88928000</v>
      </c>
      <c r="Q69" s="132">
        <f t="shared" si="37"/>
        <v>111463482</v>
      </c>
      <c r="R69" s="72">
        <f t="shared" si="38"/>
        <v>-74.182873018467063</v>
      </c>
      <c r="S69" s="73">
        <f t="shared" si="39"/>
        <v>-33.444674679766678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75.041559427872244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94.058041432850942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190684000</v>
      </c>
      <c r="C71" s="118"/>
      <c r="D71" s="118"/>
      <c r="E71" s="118">
        <f>$B71      +$C71      +$D71</f>
        <v>190684000</v>
      </c>
      <c r="F71" s="119">
        <v>190684000</v>
      </c>
      <c r="G71" s="120">
        <v>190684000</v>
      </c>
      <c r="H71" s="119">
        <v>61478000</v>
      </c>
      <c r="I71" s="120">
        <v>65171584</v>
      </c>
      <c r="J71" s="119">
        <v>43481000</v>
      </c>
      <c r="K71" s="120">
        <v>29071246</v>
      </c>
      <c r="L71" s="119">
        <v>26271000</v>
      </c>
      <c r="M71" s="120">
        <v>27128281</v>
      </c>
      <c r="N71" s="119">
        <v>59454000</v>
      </c>
      <c r="O71" s="120">
        <v>31437792</v>
      </c>
      <c r="P71" s="119">
        <f>$H71      +$J71      +$L71      +$N71</f>
        <v>190684000</v>
      </c>
      <c r="Q71" s="120">
        <f>$I71      +$K71      +$M71      +$O71</f>
        <v>152808903</v>
      </c>
      <c r="R71" s="59">
        <f>IF(($L71      =0),0,((($N71      -$L71      )/$L71      )*100))</f>
        <v>126.3103802672148</v>
      </c>
      <c r="S71" s="60">
        <f>IF(($M71      =0),0,((($O71      -$M71      )/$M71      )*100))</f>
        <v>15.885676648660487</v>
      </c>
      <c r="T71" s="59">
        <f>IF(($E71      =0),0,(($P71      /$E71      )*100))</f>
        <v>100</v>
      </c>
      <c r="U71" s="61">
        <f>IF(($E71      =0),0,(($Q71      /$E71      )*100))</f>
        <v>80.137244341423511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190684000</v>
      </c>
      <c r="C73" s="127">
        <f>SUM(C71:C72)</f>
        <v>0</v>
      </c>
      <c r="D73" s="127"/>
      <c r="E73" s="127">
        <f>$B73      +$C73      +$D73</f>
        <v>190684000</v>
      </c>
      <c r="F73" s="128">
        <f t="shared" ref="F73:O73" si="44">SUM(F71:F72)</f>
        <v>190684000</v>
      </c>
      <c r="G73" s="129">
        <f t="shared" si="44"/>
        <v>190684000</v>
      </c>
      <c r="H73" s="128">
        <f t="shared" si="44"/>
        <v>61478000</v>
      </c>
      <c r="I73" s="129">
        <f t="shared" si="44"/>
        <v>65171584</v>
      </c>
      <c r="J73" s="128">
        <f t="shared" si="44"/>
        <v>43481000</v>
      </c>
      <c r="K73" s="129">
        <f t="shared" si="44"/>
        <v>29071246</v>
      </c>
      <c r="L73" s="128">
        <f t="shared" si="44"/>
        <v>26271000</v>
      </c>
      <c r="M73" s="129">
        <f t="shared" si="44"/>
        <v>27128281</v>
      </c>
      <c r="N73" s="128">
        <f t="shared" si="44"/>
        <v>59454000</v>
      </c>
      <c r="O73" s="129">
        <f t="shared" si="44"/>
        <v>31437792</v>
      </c>
      <c r="P73" s="128">
        <f>$H73      +$J73      +$L73      +$N73</f>
        <v>190684000</v>
      </c>
      <c r="Q73" s="129">
        <f>$I73      +$K73      +$M73      +$O73</f>
        <v>152808903</v>
      </c>
      <c r="R73" s="68">
        <f>IF(($L73      =0),0,((($N73      -$L73      )/$L73      )*100))</f>
        <v>126.3103802672148</v>
      </c>
      <c r="S73" s="69">
        <f>IF(($M73      =0),0,((($O73      -$M73      )/$M73      )*100))</f>
        <v>15.885676648660487</v>
      </c>
      <c r="T73" s="68">
        <f>IF(($E71      =0),0,(($P71      /$E71      )*100))</f>
        <v>100</v>
      </c>
      <c r="U73" s="70">
        <f>IF($E71   =0,0,($Q71   /$E71 )*100)</f>
        <v>80.137244341423511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190684000</v>
      </c>
      <c r="C74" s="130">
        <f>SUM(C71:C72)</f>
        <v>0</v>
      </c>
      <c r="D74" s="130"/>
      <c r="E74" s="130">
        <f>$B74      +$C74      +$D74</f>
        <v>190684000</v>
      </c>
      <c r="F74" s="131">
        <f t="shared" ref="F74:O74" si="45">SUM(F71:F72)</f>
        <v>190684000</v>
      </c>
      <c r="G74" s="132">
        <f t="shared" si="45"/>
        <v>190684000</v>
      </c>
      <c r="H74" s="131">
        <f t="shared" si="45"/>
        <v>61478000</v>
      </c>
      <c r="I74" s="132">
        <f t="shared" si="45"/>
        <v>65171584</v>
      </c>
      <c r="J74" s="131">
        <f t="shared" si="45"/>
        <v>43481000</v>
      </c>
      <c r="K74" s="132">
        <f t="shared" si="45"/>
        <v>29071246</v>
      </c>
      <c r="L74" s="131">
        <f t="shared" si="45"/>
        <v>26271000</v>
      </c>
      <c r="M74" s="132">
        <f t="shared" si="45"/>
        <v>27128281</v>
      </c>
      <c r="N74" s="131">
        <f t="shared" si="45"/>
        <v>59454000</v>
      </c>
      <c r="O74" s="132">
        <f t="shared" si="45"/>
        <v>31437792</v>
      </c>
      <c r="P74" s="131">
        <f>$H74      +$J74      +$L74      +$N74</f>
        <v>190684000</v>
      </c>
      <c r="Q74" s="132">
        <f>$I74      +$K74      +$M74      +$O74</f>
        <v>152808903</v>
      </c>
      <c r="R74" s="72">
        <f>IF(($L74      =0),0,((($N74      -$L74      )/$L74      )*100))</f>
        <v>126.3103802672148</v>
      </c>
      <c r="S74" s="73">
        <f>IF(($M74      =0),0,((($O74      -$M74      )/$M74      )*100))</f>
        <v>15.885676648660487</v>
      </c>
      <c r="T74" s="72">
        <f>IF(($E71      =0),0,(($P71      /$E71      )*100))</f>
        <v>100</v>
      </c>
      <c r="U74" s="76">
        <f>IF($E71   =0,0,($Q71   /$E71 )*100)</f>
        <v>80.137244341423511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452321000</v>
      </c>
      <c r="C75" s="130">
        <f>SUM(C9:C16,C19:C25,C28:C31,C34,C37:C41,C44:C54,C57:C60,C63:C67,C71:C72)</f>
        <v>14170000</v>
      </c>
      <c r="D75" s="130"/>
      <c r="E75" s="130">
        <f>$B75      +$C75      +$D75</f>
        <v>466491000</v>
      </c>
      <c r="F75" s="131">
        <f t="shared" ref="F75:O75" si="46">SUM(F9:F16,F19:F25,F28:F31,F34,F37:F41,F44:F54,F57:F60,F63:F67,F71:F72)</f>
        <v>476302000</v>
      </c>
      <c r="G75" s="132">
        <f t="shared" si="46"/>
        <v>308707000</v>
      </c>
      <c r="H75" s="131">
        <f t="shared" si="46"/>
        <v>88778000</v>
      </c>
      <c r="I75" s="132">
        <f t="shared" si="46"/>
        <v>89585571</v>
      </c>
      <c r="J75" s="131">
        <f t="shared" si="46"/>
        <v>74314000</v>
      </c>
      <c r="K75" s="132">
        <f t="shared" si="46"/>
        <v>85398980</v>
      </c>
      <c r="L75" s="131">
        <f t="shared" si="46"/>
        <v>50747000</v>
      </c>
      <c r="M75" s="132">
        <f t="shared" si="46"/>
        <v>45573660</v>
      </c>
      <c r="N75" s="131">
        <f t="shared" si="46"/>
        <v>65773000</v>
      </c>
      <c r="O75" s="132">
        <f t="shared" si="46"/>
        <v>43714174</v>
      </c>
      <c r="P75" s="131">
        <f>$H75      +$J75      +$L75      +$N75</f>
        <v>279612000</v>
      </c>
      <c r="Q75" s="132">
        <f>$I75      +$K75      +$M75      +$O75</f>
        <v>264272385</v>
      </c>
      <c r="R75" s="72">
        <f>IF(($L75      =0),0,((($N75      -$L75      )/$L75      )*100))</f>
        <v>29.609632096478609</v>
      </c>
      <c r="S75" s="73">
        <f>IF(($M75      =0),0,((($O75      -$M75      )/$M75      )*100))</f>
        <v>-4.0801770145298839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90.434006384444459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85.47276423158651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141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142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143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144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145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146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147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148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149</v>
      </c>
    </row>
    <row r="118" spans="1:23" x14ac:dyDescent="0.2">
      <c r="A118" s="35" t="s">
        <v>150</v>
      </c>
    </row>
    <row r="119" spans="1:23" x14ac:dyDescent="0.2">
      <c r="A119" s="35" t="s">
        <v>151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152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153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154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OZlaakw5sr8652G6aC+hMMZR7yZ+EMw8tR+a4brRHLtrpAHSarhgr0h6/nW+3MWumD958r3gBjQD6EpD4MD1RQ==" saltValue="qeeN4J6dpLmQroeL2Hmjr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2600000</v>
      </c>
      <c r="C10" s="118"/>
      <c r="D10" s="118"/>
      <c r="E10" s="118">
        <f t="shared" ref="E10:E17" si="0">$B10      +$C10      +$D10</f>
        <v>2600000</v>
      </c>
      <c r="F10" s="119">
        <v>2600000</v>
      </c>
      <c r="G10" s="120">
        <v>2600000</v>
      </c>
      <c r="H10" s="119">
        <v>452000</v>
      </c>
      <c r="I10" s="120">
        <v>73583</v>
      </c>
      <c r="J10" s="119">
        <v>522000</v>
      </c>
      <c r="K10" s="120">
        <v>629676</v>
      </c>
      <c r="L10" s="119">
        <v>251000</v>
      </c>
      <c r="M10" s="120">
        <v>353503</v>
      </c>
      <c r="N10" s="119">
        <v>866000</v>
      </c>
      <c r="O10" s="120">
        <v>846278</v>
      </c>
      <c r="P10" s="119">
        <f t="shared" ref="P10:P17" si="1">$H10      +$J10      +$L10      +$N10</f>
        <v>2091000</v>
      </c>
      <c r="Q10" s="120">
        <f t="shared" ref="Q10:Q17" si="2">$I10      +$K10      +$M10      +$O10</f>
        <v>1903040</v>
      </c>
      <c r="R10" s="59">
        <f t="shared" ref="R10:R17" si="3">IF(($L10      =0),0,((($N10      -$L10      )/$L10      )*100))</f>
        <v>245.0199203187251</v>
      </c>
      <c r="S10" s="60">
        <f t="shared" ref="S10:S17" si="4">IF(($M10      =0),0,((($O10      -$M10      )/$M10      )*100))</f>
        <v>139.39768545104286</v>
      </c>
      <c r="T10" s="59">
        <f t="shared" ref="T10:T17" si="5">IF(($E10      =0),0,(($P10      /$E10      )*100))</f>
        <v>80.42307692307692</v>
      </c>
      <c r="U10" s="61">
        <f t="shared" ref="U10:U17" si="6">IF(($E10      =0),0,(($Q10      /$E10      )*100))</f>
        <v>73.193846153846152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2600000</v>
      </c>
      <c r="C17" s="121">
        <f>SUM(C9:C16)</f>
        <v>0</v>
      </c>
      <c r="D17" s="121"/>
      <c r="E17" s="121">
        <f t="shared" si="0"/>
        <v>2600000</v>
      </c>
      <c r="F17" s="122">
        <f t="shared" ref="F17:O17" si="7">SUM(F9:F16)</f>
        <v>2600000</v>
      </c>
      <c r="G17" s="123">
        <f t="shared" si="7"/>
        <v>2600000</v>
      </c>
      <c r="H17" s="122">
        <f t="shared" si="7"/>
        <v>452000</v>
      </c>
      <c r="I17" s="123">
        <f t="shared" si="7"/>
        <v>73583</v>
      </c>
      <c r="J17" s="122">
        <f t="shared" si="7"/>
        <v>522000</v>
      </c>
      <c r="K17" s="123">
        <f t="shared" si="7"/>
        <v>629676</v>
      </c>
      <c r="L17" s="122">
        <f t="shared" si="7"/>
        <v>251000</v>
      </c>
      <c r="M17" s="123">
        <f t="shared" si="7"/>
        <v>353503</v>
      </c>
      <c r="N17" s="122">
        <f t="shared" si="7"/>
        <v>866000</v>
      </c>
      <c r="O17" s="123">
        <f t="shared" si="7"/>
        <v>846278</v>
      </c>
      <c r="P17" s="122">
        <f t="shared" si="1"/>
        <v>2091000</v>
      </c>
      <c r="Q17" s="123">
        <f t="shared" si="2"/>
        <v>1903040</v>
      </c>
      <c r="R17" s="63">
        <f t="shared" si="3"/>
        <v>245.0199203187251</v>
      </c>
      <c r="S17" s="64">
        <f t="shared" si="4"/>
        <v>139.39768545104286</v>
      </c>
      <c r="T17" s="63">
        <f>IF((SUM($E9:$E14))=0,0,(P17/(SUM($E9:$E14))*100))</f>
        <v>80.42307692307692</v>
      </c>
      <c r="U17" s="65">
        <f>IF((SUM($E9:$E14))=0,0,(Q17/(SUM($E9:$E14))*100))</f>
        <v>73.193846153846152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30104000</v>
      </c>
      <c r="D23" s="118"/>
      <c r="E23" s="118">
        <f t="shared" si="8"/>
        <v>30104000</v>
      </c>
      <c r="F23" s="119">
        <v>30104000</v>
      </c>
      <c r="G23" s="120">
        <v>30104000</v>
      </c>
      <c r="H23" s="119"/>
      <c r="I23" s="120"/>
      <c r="J23" s="119"/>
      <c r="K23" s="120"/>
      <c r="L23" s="119"/>
      <c r="M23" s="120">
        <v>13306459</v>
      </c>
      <c r="N23" s="119"/>
      <c r="O23" s="120">
        <v>13489054</v>
      </c>
      <c r="P23" s="119">
        <f t="shared" si="9"/>
        <v>0</v>
      </c>
      <c r="Q23" s="120">
        <f t="shared" si="10"/>
        <v>26795513</v>
      </c>
      <c r="R23" s="59">
        <f t="shared" si="11"/>
        <v>0</v>
      </c>
      <c r="S23" s="60">
        <f t="shared" si="12"/>
        <v>1.372228329114455</v>
      </c>
      <c r="T23" s="59">
        <f t="shared" si="13"/>
        <v>0</v>
      </c>
      <c r="U23" s="61">
        <f t="shared" si="14"/>
        <v>89.009809327664101</v>
      </c>
      <c r="V23" s="119">
        <v>26513000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30104000</v>
      </c>
      <c r="D26" s="121"/>
      <c r="E26" s="121">
        <f t="shared" si="8"/>
        <v>30104000</v>
      </c>
      <c r="F26" s="122">
        <f t="shared" ref="F26:O26" si="15">SUM(F19:F25)</f>
        <v>30104000</v>
      </c>
      <c r="G26" s="123">
        <f t="shared" si="15"/>
        <v>30104000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13306459</v>
      </c>
      <c r="N26" s="122">
        <f t="shared" si="15"/>
        <v>0</v>
      </c>
      <c r="O26" s="123">
        <f t="shared" si="15"/>
        <v>13489054</v>
      </c>
      <c r="P26" s="122">
        <f t="shared" si="9"/>
        <v>0</v>
      </c>
      <c r="Q26" s="123">
        <f t="shared" si="10"/>
        <v>26795513</v>
      </c>
      <c r="R26" s="63">
        <f t="shared" si="11"/>
        <v>0</v>
      </c>
      <c r="S26" s="64">
        <f t="shared" si="12"/>
        <v>1.372228329114455</v>
      </c>
      <c r="T26" s="63">
        <f>IF(($E26-$E21-$E25)   =0,0,($P26   /($E26-$E21-$E25)   )*100)</f>
        <v>0</v>
      </c>
      <c r="U26" s="65">
        <f>IF(($E26-$E21-$E25)   =0,0,($Q26   /($E26-$E21-$E25)   )*100)</f>
        <v>89.009809327664101</v>
      </c>
      <c r="V26" s="122">
        <f>SUM(V19:V25)</f>
        <v>26513000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2031000</v>
      </c>
      <c r="C34" s="118"/>
      <c r="D34" s="118"/>
      <c r="E34" s="118">
        <f>$B34      +$C34      +$D34</f>
        <v>2031000</v>
      </c>
      <c r="F34" s="119">
        <v>2031000</v>
      </c>
      <c r="G34" s="120">
        <v>2031000</v>
      </c>
      <c r="H34" s="119">
        <v>24000</v>
      </c>
      <c r="I34" s="120">
        <v>14847</v>
      </c>
      <c r="J34" s="119">
        <v>310000</v>
      </c>
      <c r="K34" s="120">
        <v>199445</v>
      </c>
      <c r="L34" s="119">
        <v>368000</v>
      </c>
      <c r="M34" s="120">
        <v>1118926</v>
      </c>
      <c r="N34" s="119">
        <v>523000</v>
      </c>
      <c r="O34" s="120">
        <v>697783</v>
      </c>
      <c r="P34" s="119">
        <f>$H34      +$J34      +$L34      +$N34</f>
        <v>1225000</v>
      </c>
      <c r="Q34" s="120">
        <f>$I34      +$K34      +$M34      +$O34</f>
        <v>2031001</v>
      </c>
      <c r="R34" s="59">
        <f>IF(($L34      =0),0,((($N34      -$L34      )/$L34      )*100))</f>
        <v>42.119565217391305</v>
      </c>
      <c r="S34" s="60">
        <f>IF(($M34      =0),0,((($O34      -$M34      )/$M34      )*100))</f>
        <v>-37.638145864873998</v>
      </c>
      <c r="T34" s="59">
        <f>IF(($E34      =0),0,(($P34      /$E34      )*100))</f>
        <v>60.315115706548497</v>
      </c>
      <c r="U34" s="61">
        <f>IF(($E34      =0),0,(($Q34      /$E34      )*100))</f>
        <v>100.00004923682914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2031000</v>
      </c>
      <c r="C35" s="121">
        <f>C34</f>
        <v>0</v>
      </c>
      <c r="D35" s="121"/>
      <c r="E35" s="121">
        <f>$B35      +$C35      +$D35</f>
        <v>2031000</v>
      </c>
      <c r="F35" s="122">
        <f t="shared" ref="F35:O35" si="17">F34</f>
        <v>2031000</v>
      </c>
      <c r="G35" s="123">
        <f t="shared" si="17"/>
        <v>2031000</v>
      </c>
      <c r="H35" s="122">
        <f t="shared" si="17"/>
        <v>24000</v>
      </c>
      <c r="I35" s="123">
        <f t="shared" si="17"/>
        <v>14847</v>
      </c>
      <c r="J35" s="122">
        <f t="shared" si="17"/>
        <v>310000</v>
      </c>
      <c r="K35" s="123">
        <f t="shared" si="17"/>
        <v>199445</v>
      </c>
      <c r="L35" s="122">
        <f t="shared" si="17"/>
        <v>368000</v>
      </c>
      <c r="M35" s="123">
        <f t="shared" si="17"/>
        <v>1118926</v>
      </c>
      <c r="N35" s="122">
        <f t="shared" si="17"/>
        <v>523000</v>
      </c>
      <c r="O35" s="123">
        <f t="shared" si="17"/>
        <v>697783</v>
      </c>
      <c r="P35" s="122">
        <f>$H35      +$J35      +$L35      +$N35</f>
        <v>1225000</v>
      </c>
      <c r="Q35" s="123">
        <f>$I35      +$K35      +$M35      +$O35</f>
        <v>2031001</v>
      </c>
      <c r="R35" s="63">
        <f>IF(($L35      =0),0,((($N35      -$L35      )/$L35      )*100))</f>
        <v>42.119565217391305</v>
      </c>
      <c r="S35" s="64">
        <f>IF(($M35      =0),0,((($O35      -$M35      )/$M35      )*100))</f>
        <v>-37.638145864873998</v>
      </c>
      <c r="T35" s="63">
        <f>IF($E35   =0,0,($P35   /$E35   )*100)</f>
        <v>60.315115706548497</v>
      </c>
      <c r="U35" s="65">
        <f>IF($E35   =0,0,($Q35   /$E35   )*100)</f>
        <v>100.00004923682914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12000000</v>
      </c>
      <c r="C37" s="118"/>
      <c r="D37" s="118"/>
      <c r="E37" s="118">
        <f t="shared" ref="E37:E42" si="18">$B37      +$C37      +$D37</f>
        <v>12000000</v>
      </c>
      <c r="F37" s="119">
        <v>12000000</v>
      </c>
      <c r="G37" s="120">
        <v>5400000</v>
      </c>
      <c r="H37" s="119"/>
      <c r="I37" s="120"/>
      <c r="J37" s="119">
        <v>4861000</v>
      </c>
      <c r="K37" s="120"/>
      <c r="L37" s="119">
        <v>539000</v>
      </c>
      <c r="M37" s="120">
        <v>4860937</v>
      </c>
      <c r="N37" s="119"/>
      <c r="O37" s="120">
        <v>3831347</v>
      </c>
      <c r="P37" s="119">
        <f t="shared" ref="P37:P42" si="19">$H37      +$J37      +$L37      +$N37</f>
        <v>5400000</v>
      </c>
      <c r="Q37" s="120">
        <f t="shared" ref="Q37:Q42" si="20">$I37      +$K37      +$M37      +$O37</f>
        <v>8692284</v>
      </c>
      <c r="R37" s="59">
        <f t="shared" ref="R37:R42" si="21">IF(($L37      =0),0,((($N37      -$L37      )/$L37      )*100))</f>
        <v>-100</v>
      </c>
      <c r="S37" s="60">
        <f t="shared" ref="S37:S42" si="22">IF(($M37      =0),0,((($O37      -$M37      )/$M37      )*100))</f>
        <v>-21.180895782027211</v>
      </c>
      <c r="T37" s="59">
        <f t="shared" ref="T37:T42" si="23">IF(($E37      =0),0,(($P37      /$E37      )*100))</f>
        <v>45</v>
      </c>
      <c r="U37" s="61">
        <f t="shared" ref="U37:U42" si="24">IF(($E37      =0),0,(($Q37      /$E37      )*100))</f>
        <v>72.435699999999997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4000000</v>
      </c>
      <c r="C40" s="118"/>
      <c r="D40" s="118"/>
      <c r="E40" s="118">
        <f t="shared" si="18"/>
        <v>4000000</v>
      </c>
      <c r="F40" s="119">
        <v>4000000</v>
      </c>
      <c r="G40" s="120">
        <v>4000000</v>
      </c>
      <c r="H40" s="119"/>
      <c r="I40" s="120"/>
      <c r="J40" s="119">
        <v>2317000</v>
      </c>
      <c r="K40" s="120">
        <v>3437101</v>
      </c>
      <c r="L40" s="119">
        <v>1683000</v>
      </c>
      <c r="M40" s="120"/>
      <c r="N40" s="119"/>
      <c r="O40" s="120">
        <v>362899</v>
      </c>
      <c r="P40" s="119">
        <f t="shared" si="19"/>
        <v>4000000</v>
      </c>
      <c r="Q40" s="120">
        <f t="shared" si="20"/>
        <v>3800000</v>
      </c>
      <c r="R40" s="59">
        <f t="shared" si="21"/>
        <v>-100</v>
      </c>
      <c r="S40" s="60">
        <f t="shared" si="22"/>
        <v>0</v>
      </c>
      <c r="T40" s="59">
        <f t="shared" si="23"/>
        <v>100</v>
      </c>
      <c r="U40" s="61">
        <f t="shared" si="24"/>
        <v>95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16000000</v>
      </c>
      <c r="C42" s="121">
        <f>SUM(C37:C41)</f>
        <v>0</v>
      </c>
      <c r="D42" s="121"/>
      <c r="E42" s="121">
        <f t="shared" si="18"/>
        <v>16000000</v>
      </c>
      <c r="F42" s="122">
        <f t="shared" ref="F42:O42" si="25">SUM(F37:F41)</f>
        <v>16000000</v>
      </c>
      <c r="G42" s="123">
        <f t="shared" si="25"/>
        <v>9400000</v>
      </c>
      <c r="H42" s="122">
        <f t="shared" si="25"/>
        <v>0</v>
      </c>
      <c r="I42" s="123">
        <f t="shared" si="25"/>
        <v>0</v>
      </c>
      <c r="J42" s="122">
        <f t="shared" si="25"/>
        <v>7178000</v>
      </c>
      <c r="K42" s="123">
        <f t="shared" si="25"/>
        <v>3437101</v>
      </c>
      <c r="L42" s="122">
        <f t="shared" si="25"/>
        <v>2222000</v>
      </c>
      <c r="M42" s="123">
        <f t="shared" si="25"/>
        <v>4860937</v>
      </c>
      <c r="N42" s="122">
        <f t="shared" si="25"/>
        <v>0</v>
      </c>
      <c r="O42" s="123">
        <f t="shared" si="25"/>
        <v>4194246</v>
      </c>
      <c r="P42" s="122">
        <f t="shared" si="19"/>
        <v>9400000</v>
      </c>
      <c r="Q42" s="123">
        <f t="shared" si="20"/>
        <v>12492284</v>
      </c>
      <c r="R42" s="63">
        <f t="shared" si="21"/>
        <v>-100</v>
      </c>
      <c r="S42" s="64">
        <f t="shared" si="22"/>
        <v>-13.715277527768825</v>
      </c>
      <c r="T42" s="63">
        <f>IF((+$E37+$E40) =0,0,(P42   /(+$E37+$E40) )*100)</f>
        <v>58.75</v>
      </c>
      <c r="U42" s="65">
        <f>IF((+$E37+$E40) =0,0,(Q42   /(+$E37+$E40) )*100)</f>
        <v>78.076774999999998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>
        <v>123300000</v>
      </c>
      <c r="C54" s="118"/>
      <c r="D54" s="118"/>
      <c r="E54" s="118">
        <f t="shared" si="26"/>
        <v>123300000</v>
      </c>
      <c r="F54" s="119">
        <v>123300000</v>
      </c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123300000</v>
      </c>
      <c r="C55" s="121">
        <f>SUM(C44:C54)</f>
        <v>0</v>
      </c>
      <c r="D55" s="121"/>
      <c r="E55" s="121">
        <f t="shared" si="26"/>
        <v>123300000</v>
      </c>
      <c r="F55" s="122">
        <f t="shared" ref="F55:O55" si="33">SUM(F44:F54)</f>
        <v>123300000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143931000</v>
      </c>
      <c r="C69" s="130">
        <f>SUM(C9:C16,C19:C25,C28:C31,C34,C37:C41,C44:C54,C57:C60,C63:C67)</f>
        <v>30104000</v>
      </c>
      <c r="D69" s="130"/>
      <c r="E69" s="130">
        <f t="shared" si="35"/>
        <v>174035000</v>
      </c>
      <c r="F69" s="131">
        <f t="shared" ref="F69:O69" si="43">SUM(F9:F16,F19:F25,F28:F31,F34,F37:F41,F44:F54,F57:F60,F63:F67)</f>
        <v>174035000</v>
      </c>
      <c r="G69" s="132">
        <f t="shared" si="43"/>
        <v>44135000</v>
      </c>
      <c r="H69" s="131">
        <f t="shared" si="43"/>
        <v>476000</v>
      </c>
      <c r="I69" s="132">
        <f t="shared" si="43"/>
        <v>88430</v>
      </c>
      <c r="J69" s="131">
        <f t="shared" si="43"/>
        <v>8010000</v>
      </c>
      <c r="K69" s="132">
        <f t="shared" si="43"/>
        <v>4266222</v>
      </c>
      <c r="L69" s="131">
        <f t="shared" si="43"/>
        <v>2841000</v>
      </c>
      <c r="M69" s="132">
        <f t="shared" si="43"/>
        <v>19639825</v>
      </c>
      <c r="N69" s="131">
        <f t="shared" si="43"/>
        <v>1389000</v>
      </c>
      <c r="O69" s="132">
        <f t="shared" si="43"/>
        <v>19227361</v>
      </c>
      <c r="P69" s="131">
        <f t="shared" si="36"/>
        <v>12716000</v>
      </c>
      <c r="Q69" s="132">
        <f t="shared" si="37"/>
        <v>43221838</v>
      </c>
      <c r="R69" s="72">
        <f t="shared" si="38"/>
        <v>-51.108764519535377</v>
      </c>
      <c r="S69" s="73">
        <f t="shared" si="39"/>
        <v>-2.1001409126608817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25.063565585887453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85.191362964422979</v>
      </c>
      <c r="V69" s="131">
        <f>SUM(V9:V16,V19:V25,V28:V31,V34,V37:V41,V44:V54,V57:V60,V63:V67)</f>
        <v>26513000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46449000</v>
      </c>
      <c r="C71" s="118"/>
      <c r="D71" s="118"/>
      <c r="E71" s="118">
        <f>$B71      +$C71      +$D71</f>
        <v>46449000</v>
      </c>
      <c r="F71" s="119">
        <v>46449000</v>
      </c>
      <c r="G71" s="120">
        <v>46449000</v>
      </c>
      <c r="H71" s="119">
        <v>12845000</v>
      </c>
      <c r="I71" s="120">
        <v>12845211</v>
      </c>
      <c r="J71" s="119">
        <v>24894000</v>
      </c>
      <c r="K71" s="120">
        <v>18337431</v>
      </c>
      <c r="L71" s="119">
        <v>2823000</v>
      </c>
      <c r="M71" s="120">
        <v>9377666</v>
      </c>
      <c r="N71" s="119">
        <v>5873000</v>
      </c>
      <c r="O71" s="120">
        <v>3612424</v>
      </c>
      <c r="P71" s="119">
        <f>$H71      +$J71      +$L71      +$N71</f>
        <v>46435000</v>
      </c>
      <c r="Q71" s="120">
        <f>$I71      +$K71      +$M71      +$O71</f>
        <v>44172732</v>
      </c>
      <c r="R71" s="59">
        <f>IF(($L71      =0),0,((($N71      -$L71      )/$L71      )*100))</f>
        <v>108.04109103790293</v>
      </c>
      <c r="S71" s="60">
        <f>IF(($M71      =0),0,((($O71      -$M71      )/$M71      )*100))</f>
        <v>-61.478431840076198</v>
      </c>
      <c r="T71" s="59">
        <f>IF(($E71      =0),0,(($P71      /$E71      )*100))</f>
        <v>99.96985941570324</v>
      </c>
      <c r="U71" s="61">
        <f>IF(($E71      =0),0,(($Q71      /$E71      )*100))</f>
        <v>95.099425175999485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46449000</v>
      </c>
      <c r="C73" s="127">
        <f>SUM(C71:C72)</f>
        <v>0</v>
      </c>
      <c r="D73" s="127"/>
      <c r="E73" s="127">
        <f>$B73      +$C73      +$D73</f>
        <v>46449000</v>
      </c>
      <c r="F73" s="128">
        <f t="shared" ref="F73:O73" si="44">SUM(F71:F72)</f>
        <v>46449000</v>
      </c>
      <c r="G73" s="129">
        <f t="shared" si="44"/>
        <v>46449000</v>
      </c>
      <c r="H73" s="128">
        <f t="shared" si="44"/>
        <v>12845000</v>
      </c>
      <c r="I73" s="129">
        <f t="shared" si="44"/>
        <v>12845211</v>
      </c>
      <c r="J73" s="128">
        <f t="shared" si="44"/>
        <v>24894000</v>
      </c>
      <c r="K73" s="129">
        <f t="shared" si="44"/>
        <v>18337431</v>
      </c>
      <c r="L73" s="128">
        <f t="shared" si="44"/>
        <v>2823000</v>
      </c>
      <c r="M73" s="129">
        <f t="shared" si="44"/>
        <v>9377666</v>
      </c>
      <c r="N73" s="128">
        <f t="shared" si="44"/>
        <v>5873000</v>
      </c>
      <c r="O73" s="129">
        <f t="shared" si="44"/>
        <v>3612424</v>
      </c>
      <c r="P73" s="128">
        <f>$H73      +$J73      +$L73      +$N73</f>
        <v>46435000</v>
      </c>
      <c r="Q73" s="129">
        <f>$I73      +$K73      +$M73      +$O73</f>
        <v>44172732</v>
      </c>
      <c r="R73" s="68">
        <f>IF(($L73      =0),0,((($N73      -$L73      )/$L73      )*100))</f>
        <v>108.04109103790293</v>
      </c>
      <c r="S73" s="69">
        <f>IF(($M73      =0),0,((($O73      -$M73      )/$M73      )*100))</f>
        <v>-61.478431840076198</v>
      </c>
      <c r="T73" s="68">
        <f>IF(($E71      =0),0,(($P71      /$E71      )*100))</f>
        <v>99.96985941570324</v>
      </c>
      <c r="U73" s="70">
        <f>IF($E71   =0,0,($Q71   /$E71 )*100)</f>
        <v>95.099425175999485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46449000</v>
      </c>
      <c r="C74" s="130">
        <f>SUM(C71:C72)</f>
        <v>0</v>
      </c>
      <c r="D74" s="130"/>
      <c r="E74" s="130">
        <f>$B74      +$C74      +$D74</f>
        <v>46449000</v>
      </c>
      <c r="F74" s="131">
        <f t="shared" ref="F74:O74" si="45">SUM(F71:F72)</f>
        <v>46449000</v>
      </c>
      <c r="G74" s="132">
        <f t="shared" si="45"/>
        <v>46449000</v>
      </c>
      <c r="H74" s="131">
        <f t="shared" si="45"/>
        <v>12845000</v>
      </c>
      <c r="I74" s="132">
        <f t="shared" si="45"/>
        <v>12845211</v>
      </c>
      <c r="J74" s="131">
        <f t="shared" si="45"/>
        <v>24894000</v>
      </c>
      <c r="K74" s="132">
        <f t="shared" si="45"/>
        <v>18337431</v>
      </c>
      <c r="L74" s="131">
        <f t="shared" si="45"/>
        <v>2823000</v>
      </c>
      <c r="M74" s="132">
        <f t="shared" si="45"/>
        <v>9377666</v>
      </c>
      <c r="N74" s="131">
        <f t="shared" si="45"/>
        <v>5873000</v>
      </c>
      <c r="O74" s="132">
        <f t="shared" si="45"/>
        <v>3612424</v>
      </c>
      <c r="P74" s="131">
        <f>$H74      +$J74      +$L74      +$N74</f>
        <v>46435000</v>
      </c>
      <c r="Q74" s="132">
        <f>$I74      +$K74      +$M74      +$O74</f>
        <v>44172732</v>
      </c>
      <c r="R74" s="72">
        <f>IF(($L74      =0),0,((($N74      -$L74      )/$L74      )*100))</f>
        <v>108.04109103790293</v>
      </c>
      <c r="S74" s="73">
        <f>IF(($M74      =0),0,((($O74      -$M74      )/$M74      )*100))</f>
        <v>-61.478431840076198</v>
      </c>
      <c r="T74" s="72">
        <f>IF(($E71      =0),0,(($P71      /$E71      )*100))</f>
        <v>99.96985941570324</v>
      </c>
      <c r="U74" s="76">
        <f>IF($E71   =0,0,($Q71   /$E71 )*100)</f>
        <v>95.099425175999485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190380000</v>
      </c>
      <c r="C75" s="130">
        <f>SUM(C9:C16,C19:C25,C28:C31,C34,C37:C41,C44:C54,C57:C60,C63:C67,C71:C72)</f>
        <v>30104000</v>
      </c>
      <c r="D75" s="130"/>
      <c r="E75" s="130">
        <f>$B75      +$C75      +$D75</f>
        <v>220484000</v>
      </c>
      <c r="F75" s="131">
        <f t="shared" ref="F75:O75" si="46">SUM(F9:F16,F19:F25,F28:F31,F34,F37:F41,F44:F54,F57:F60,F63:F67,F71:F72)</f>
        <v>220484000</v>
      </c>
      <c r="G75" s="132">
        <f t="shared" si="46"/>
        <v>90584000</v>
      </c>
      <c r="H75" s="131">
        <f t="shared" si="46"/>
        <v>13321000</v>
      </c>
      <c r="I75" s="132">
        <f t="shared" si="46"/>
        <v>12933641</v>
      </c>
      <c r="J75" s="131">
        <f t="shared" si="46"/>
        <v>32904000</v>
      </c>
      <c r="K75" s="132">
        <f t="shared" si="46"/>
        <v>22603653</v>
      </c>
      <c r="L75" s="131">
        <f t="shared" si="46"/>
        <v>5664000</v>
      </c>
      <c r="M75" s="132">
        <f t="shared" si="46"/>
        <v>29017491</v>
      </c>
      <c r="N75" s="131">
        <f t="shared" si="46"/>
        <v>7262000</v>
      </c>
      <c r="O75" s="132">
        <f t="shared" si="46"/>
        <v>22839785</v>
      </c>
      <c r="P75" s="131">
        <f>$H75      +$J75      +$L75      +$N75</f>
        <v>59151000</v>
      </c>
      <c r="Q75" s="132">
        <f>$I75      +$K75      +$M75      +$O75</f>
        <v>87394570</v>
      </c>
      <c r="R75" s="72">
        <f>IF(($L75      =0),0,((($N75      -$L75      )/$L75      )*100))</f>
        <v>28.21327683615819</v>
      </c>
      <c r="S75" s="73">
        <f>IF(($M75      =0),0,((($O75      -$M75      )/$M75      )*100))</f>
        <v>-21.289593921128468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60.864957194599931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89.926911837339489</v>
      </c>
      <c r="V75" s="131">
        <f>SUM(V9:V16,V19:V25,V28:V31,V34,V37:V41,V44:V54,V57:V60,V63:V67,V71:V72)</f>
        <v>26513000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141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142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143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144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145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146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147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148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149</v>
      </c>
    </row>
    <row r="118" spans="1:23" x14ac:dyDescent="0.2">
      <c r="A118" s="35" t="s">
        <v>150</v>
      </c>
    </row>
    <row r="119" spans="1:23" x14ac:dyDescent="0.2">
      <c r="A119" s="35" t="s">
        <v>151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152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153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154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RfAffPsFzDhfRCtrvnXduDj47KQJdzwJfmNdW0N4K89T2U24S5ZXur2XxytlJO6oyAmsTDKdzWdzyqzAbWN/Pg==" saltValue="l2i1pH2f5tdcgY4CouROi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1100000</v>
      </c>
      <c r="C10" s="118"/>
      <c r="D10" s="118"/>
      <c r="E10" s="118">
        <f t="shared" ref="E10:E17" si="0">$B10      +$C10      +$D10</f>
        <v>1100000</v>
      </c>
      <c r="F10" s="119">
        <v>1100000</v>
      </c>
      <c r="G10" s="120">
        <v>1100000</v>
      </c>
      <c r="H10" s="119">
        <v>324000</v>
      </c>
      <c r="I10" s="120">
        <v>324434</v>
      </c>
      <c r="J10" s="119">
        <v>165000</v>
      </c>
      <c r="K10" s="120">
        <v>164081</v>
      </c>
      <c r="L10" s="119">
        <v>159000</v>
      </c>
      <c r="M10" s="120">
        <v>159008</v>
      </c>
      <c r="N10" s="119">
        <v>41000</v>
      </c>
      <c r="O10" s="120">
        <v>452477</v>
      </c>
      <c r="P10" s="119">
        <f t="shared" ref="P10:P17" si="1">$H10      +$J10      +$L10      +$N10</f>
        <v>689000</v>
      </c>
      <c r="Q10" s="120">
        <f t="shared" ref="Q10:Q17" si="2">$I10      +$K10      +$M10      +$O10</f>
        <v>1100000</v>
      </c>
      <c r="R10" s="59">
        <f t="shared" ref="R10:R17" si="3">IF(($L10      =0),0,((($N10      -$L10      )/$L10      )*100))</f>
        <v>-74.213836477987414</v>
      </c>
      <c r="S10" s="60">
        <f t="shared" ref="S10:S17" si="4">IF(($M10      =0),0,((($O10      -$M10      )/$M10      )*100))</f>
        <v>184.5624119541155</v>
      </c>
      <c r="T10" s="59">
        <f t="shared" ref="T10:T17" si="5">IF(($E10      =0),0,(($P10      /$E10      )*100))</f>
        <v>62.636363636363633</v>
      </c>
      <c r="U10" s="61">
        <f t="shared" ref="U10:U17" si="6">IF(($E10      =0),0,(($Q10      /$E10      )*100))</f>
        <v>100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1100000</v>
      </c>
      <c r="C17" s="121">
        <f>SUM(C9:C16)</f>
        <v>0</v>
      </c>
      <c r="D17" s="121"/>
      <c r="E17" s="121">
        <f t="shared" si="0"/>
        <v>1100000</v>
      </c>
      <c r="F17" s="122">
        <f t="shared" ref="F17:O17" si="7">SUM(F9:F16)</f>
        <v>1100000</v>
      </c>
      <c r="G17" s="123">
        <f t="shared" si="7"/>
        <v>1100000</v>
      </c>
      <c r="H17" s="122">
        <f t="shared" si="7"/>
        <v>324000</v>
      </c>
      <c r="I17" s="123">
        <f t="shared" si="7"/>
        <v>324434</v>
      </c>
      <c r="J17" s="122">
        <f t="shared" si="7"/>
        <v>165000</v>
      </c>
      <c r="K17" s="123">
        <f t="shared" si="7"/>
        <v>164081</v>
      </c>
      <c r="L17" s="122">
        <f t="shared" si="7"/>
        <v>159000</v>
      </c>
      <c r="M17" s="123">
        <f t="shared" si="7"/>
        <v>159008</v>
      </c>
      <c r="N17" s="122">
        <f t="shared" si="7"/>
        <v>41000</v>
      </c>
      <c r="O17" s="123">
        <f t="shared" si="7"/>
        <v>452477</v>
      </c>
      <c r="P17" s="122">
        <f t="shared" si="1"/>
        <v>689000</v>
      </c>
      <c r="Q17" s="123">
        <f t="shared" si="2"/>
        <v>1100000</v>
      </c>
      <c r="R17" s="63">
        <f t="shared" si="3"/>
        <v>-74.213836477987414</v>
      </c>
      <c r="S17" s="64">
        <f t="shared" si="4"/>
        <v>184.5624119541155</v>
      </c>
      <c r="T17" s="63">
        <f>IF((SUM($E9:$E14))=0,0,(P17/(SUM($E9:$E14))*100))</f>
        <v>62.636363636363633</v>
      </c>
      <c r="U17" s="65">
        <f>IF((SUM($E9:$E14))=0,0,(Q17/(SUM($E9:$E14))*100))</f>
        <v>100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2500000</v>
      </c>
      <c r="C31" s="118"/>
      <c r="D31" s="118"/>
      <c r="E31" s="118">
        <f>$B31      +$C31      +$D31</f>
        <v>2500000</v>
      </c>
      <c r="F31" s="119">
        <v>2500000</v>
      </c>
      <c r="G31" s="120">
        <v>2500000</v>
      </c>
      <c r="H31" s="119">
        <v>629000</v>
      </c>
      <c r="I31" s="120"/>
      <c r="J31" s="119">
        <v>864000</v>
      </c>
      <c r="K31" s="120">
        <v>1426531</v>
      </c>
      <c r="L31" s="119">
        <v>801000</v>
      </c>
      <c r="M31" s="120">
        <v>324221</v>
      </c>
      <c r="N31" s="119">
        <v>202000</v>
      </c>
      <c r="O31" s="120">
        <v>749248</v>
      </c>
      <c r="P31" s="119">
        <f>$H31      +$J31      +$L31      +$N31</f>
        <v>2496000</v>
      </c>
      <c r="Q31" s="120">
        <f>$I31      +$K31      +$M31      +$O31</f>
        <v>2500000</v>
      </c>
      <c r="R31" s="59">
        <f>IF(($L31      =0),0,((($N31      -$L31      )/$L31      )*100))</f>
        <v>-74.781523096129845</v>
      </c>
      <c r="S31" s="60">
        <f>IF(($M31      =0),0,((($O31      -$M31      )/$M31      )*100))</f>
        <v>131.09175531504744</v>
      </c>
      <c r="T31" s="59">
        <f>IF(($E31      =0),0,(($P31      /$E31      )*100))</f>
        <v>99.839999999999989</v>
      </c>
      <c r="U31" s="61">
        <f>IF(($E31      =0),0,(($Q31      /$E31      )*100))</f>
        <v>100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2500000</v>
      </c>
      <c r="C32" s="121">
        <f>SUM(C28:C31)</f>
        <v>0</v>
      </c>
      <c r="D32" s="121"/>
      <c r="E32" s="121">
        <f>$B32      +$C32      +$D32</f>
        <v>2500000</v>
      </c>
      <c r="F32" s="122">
        <f t="shared" ref="F32:O32" si="16">SUM(F28:F31)</f>
        <v>2500000</v>
      </c>
      <c r="G32" s="123">
        <f t="shared" si="16"/>
        <v>2500000</v>
      </c>
      <c r="H32" s="122">
        <f t="shared" si="16"/>
        <v>629000</v>
      </c>
      <c r="I32" s="123">
        <f t="shared" si="16"/>
        <v>0</v>
      </c>
      <c r="J32" s="122">
        <f t="shared" si="16"/>
        <v>864000</v>
      </c>
      <c r="K32" s="123">
        <f t="shared" si="16"/>
        <v>1426531</v>
      </c>
      <c r="L32" s="122">
        <f t="shared" si="16"/>
        <v>801000</v>
      </c>
      <c r="M32" s="123">
        <f t="shared" si="16"/>
        <v>324221</v>
      </c>
      <c r="N32" s="122">
        <f t="shared" si="16"/>
        <v>202000</v>
      </c>
      <c r="O32" s="123">
        <f t="shared" si="16"/>
        <v>749248</v>
      </c>
      <c r="P32" s="122">
        <f>$H32      +$J32      +$L32      +$N32</f>
        <v>2496000</v>
      </c>
      <c r="Q32" s="123">
        <f>$I32      +$K32      +$M32      +$O32</f>
        <v>2500000</v>
      </c>
      <c r="R32" s="63">
        <f>IF(($L32      =0),0,((($N32      -$L32      )/$L32      )*100))</f>
        <v>-74.781523096129845</v>
      </c>
      <c r="S32" s="64">
        <f>IF(($M32      =0),0,((($O32      -$M32      )/$M32      )*100))</f>
        <v>131.09175531504744</v>
      </c>
      <c r="T32" s="63">
        <f>IF($E32   =0,0,($P32   /$E32   )*100)</f>
        <v>99.839999999999989</v>
      </c>
      <c r="U32" s="65">
        <f>IF($E32   =0,0,($Q32   /$E32   )*100)</f>
        <v>100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/>
      <c r="C34" s="118"/>
      <c r="D34" s="118"/>
      <c r="E34" s="118">
        <f>$B34      +$C34      +$D34</f>
        <v>0</v>
      </c>
      <c r="F34" s="119"/>
      <c r="G34" s="120"/>
      <c r="H34" s="119"/>
      <c r="I34" s="120"/>
      <c r="J34" s="119"/>
      <c r="K34" s="120"/>
      <c r="L34" s="119"/>
      <c r="M34" s="120"/>
      <c r="N34" s="119"/>
      <c r="O34" s="120"/>
      <c r="P34" s="119">
        <f>$H34      +$J34      +$L34      +$N34</f>
        <v>0</v>
      </c>
      <c r="Q34" s="120">
        <f>$I34      +$K34      +$M34      +$O34</f>
        <v>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0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0</v>
      </c>
      <c r="C35" s="121">
        <f>C34</f>
        <v>0</v>
      </c>
      <c r="D35" s="121"/>
      <c r="E35" s="121">
        <f>$B35      +$C35      +$D35</f>
        <v>0</v>
      </c>
      <c r="F35" s="122">
        <f t="shared" ref="F35:O35" si="17">F34</f>
        <v>0</v>
      </c>
      <c r="G35" s="123">
        <f t="shared" si="17"/>
        <v>0</v>
      </c>
      <c r="H35" s="122">
        <f t="shared" si="17"/>
        <v>0</v>
      </c>
      <c r="I35" s="123">
        <f t="shared" si="17"/>
        <v>0</v>
      </c>
      <c r="J35" s="122">
        <f t="shared" si="17"/>
        <v>0</v>
      </c>
      <c r="K35" s="123">
        <f t="shared" si="17"/>
        <v>0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0</v>
      </c>
      <c r="Q35" s="123">
        <f>$I35      +$K35      +$M35      +$O35</f>
        <v>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0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3600000</v>
      </c>
      <c r="C69" s="130">
        <f>SUM(C9:C16,C19:C25,C28:C31,C34,C37:C41,C44:C54,C57:C60,C63:C67)</f>
        <v>0</v>
      </c>
      <c r="D69" s="130"/>
      <c r="E69" s="130">
        <f t="shared" si="35"/>
        <v>3600000</v>
      </c>
      <c r="F69" s="131">
        <f t="shared" ref="F69:O69" si="43">SUM(F9:F16,F19:F25,F28:F31,F34,F37:F41,F44:F54,F57:F60,F63:F67)</f>
        <v>3600000</v>
      </c>
      <c r="G69" s="132">
        <f t="shared" si="43"/>
        <v>3600000</v>
      </c>
      <c r="H69" s="131">
        <f t="shared" si="43"/>
        <v>953000</v>
      </c>
      <c r="I69" s="132">
        <f t="shared" si="43"/>
        <v>324434</v>
      </c>
      <c r="J69" s="131">
        <f t="shared" si="43"/>
        <v>1029000</v>
      </c>
      <c r="K69" s="132">
        <f t="shared" si="43"/>
        <v>1590612</v>
      </c>
      <c r="L69" s="131">
        <f t="shared" si="43"/>
        <v>960000</v>
      </c>
      <c r="M69" s="132">
        <f t="shared" si="43"/>
        <v>483229</v>
      </c>
      <c r="N69" s="131">
        <f t="shared" si="43"/>
        <v>243000</v>
      </c>
      <c r="O69" s="132">
        <f t="shared" si="43"/>
        <v>1201725</v>
      </c>
      <c r="P69" s="131">
        <f t="shared" si="36"/>
        <v>3185000</v>
      </c>
      <c r="Q69" s="132">
        <f t="shared" si="37"/>
        <v>3600000</v>
      </c>
      <c r="R69" s="72">
        <f t="shared" si="38"/>
        <v>-74.6875</v>
      </c>
      <c r="S69" s="73">
        <f t="shared" si="39"/>
        <v>148.68644059027915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88.472222222222214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100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3600000</v>
      </c>
      <c r="C75" s="130">
        <f>SUM(C9:C16,C19:C25,C28:C31,C34,C37:C41,C44:C54,C57:C60,C63:C67,C71:C72)</f>
        <v>0</v>
      </c>
      <c r="D75" s="130"/>
      <c r="E75" s="130">
        <f>$B75      +$C75      +$D75</f>
        <v>3600000</v>
      </c>
      <c r="F75" s="131">
        <f t="shared" ref="F75:O75" si="46">SUM(F9:F16,F19:F25,F28:F31,F34,F37:F41,F44:F54,F57:F60,F63:F67,F71:F72)</f>
        <v>3600000</v>
      </c>
      <c r="G75" s="132">
        <f t="shared" si="46"/>
        <v>3600000</v>
      </c>
      <c r="H75" s="131">
        <f t="shared" si="46"/>
        <v>953000</v>
      </c>
      <c r="I75" s="132">
        <f t="shared" si="46"/>
        <v>324434</v>
      </c>
      <c r="J75" s="131">
        <f t="shared" si="46"/>
        <v>1029000</v>
      </c>
      <c r="K75" s="132">
        <f t="shared" si="46"/>
        <v>1590612</v>
      </c>
      <c r="L75" s="131">
        <f t="shared" si="46"/>
        <v>960000</v>
      </c>
      <c r="M75" s="132">
        <f t="shared" si="46"/>
        <v>483229</v>
      </c>
      <c r="N75" s="131">
        <f t="shared" si="46"/>
        <v>243000</v>
      </c>
      <c r="O75" s="132">
        <f t="shared" si="46"/>
        <v>1201725</v>
      </c>
      <c r="P75" s="131">
        <f>$H75      +$J75      +$L75      +$N75</f>
        <v>3185000</v>
      </c>
      <c r="Q75" s="132">
        <f>$I75      +$K75      +$M75      +$O75</f>
        <v>3600000</v>
      </c>
      <c r="R75" s="72">
        <f>IF(($L75      =0),0,((($N75      -$L75      )/$L75      )*100))</f>
        <v>-74.6875</v>
      </c>
      <c r="S75" s="73">
        <f>IF(($M75      =0),0,((($O75      -$M75      )/$M75      )*100))</f>
        <v>148.68644059027915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88.472222222222214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100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141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142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143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144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145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146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147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148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149</v>
      </c>
    </row>
    <row r="118" spans="1:23" x14ac:dyDescent="0.2">
      <c r="A118" s="35" t="s">
        <v>150</v>
      </c>
    </row>
    <row r="119" spans="1:23" x14ac:dyDescent="0.2">
      <c r="A119" s="35" t="s">
        <v>151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152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153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154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uKOXfA4pS5M8aEJfj6KnVRieaWHbZH5kH8q6WWaiCX/h+DW87z1v2n0jRXQDLH1sT2kp2E89xiIxMye2RNyRTA==" saltValue="n7PNibU45bgxAolSw6KXk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136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495000</v>
      </c>
      <c r="I10" s="120">
        <v>225191</v>
      </c>
      <c r="J10" s="119">
        <v>702000</v>
      </c>
      <c r="K10" s="120"/>
      <c r="L10" s="119">
        <v>349000</v>
      </c>
      <c r="M10" s="120"/>
      <c r="N10" s="119">
        <v>129000</v>
      </c>
      <c r="O10" s="120"/>
      <c r="P10" s="119">
        <f t="shared" ref="P10:P17" si="1">$H10      +$J10      +$L10      +$N10</f>
        <v>1675000</v>
      </c>
      <c r="Q10" s="120">
        <f t="shared" ref="Q10:Q17" si="2">$I10      +$K10      +$M10      +$O10</f>
        <v>225191</v>
      </c>
      <c r="R10" s="59">
        <f t="shared" ref="R10:R17" si="3">IF(($L10      =0),0,((($N10      -$L10      )/$L10      )*100))</f>
        <v>-63.03724928366762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55.833333333333336</v>
      </c>
      <c r="U10" s="61">
        <f t="shared" ref="U10:U17" si="6">IF(($E10      =0),0,(($Q10      /$E10      )*100))</f>
        <v>7.5063666666666666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495000</v>
      </c>
      <c r="I17" s="123">
        <f t="shared" si="7"/>
        <v>225191</v>
      </c>
      <c r="J17" s="122">
        <f t="shared" si="7"/>
        <v>702000</v>
      </c>
      <c r="K17" s="123">
        <f t="shared" si="7"/>
        <v>0</v>
      </c>
      <c r="L17" s="122">
        <f t="shared" si="7"/>
        <v>349000</v>
      </c>
      <c r="M17" s="123">
        <f t="shared" si="7"/>
        <v>0</v>
      </c>
      <c r="N17" s="122">
        <f t="shared" si="7"/>
        <v>129000</v>
      </c>
      <c r="O17" s="123">
        <f t="shared" si="7"/>
        <v>0</v>
      </c>
      <c r="P17" s="122">
        <f t="shared" si="1"/>
        <v>1675000</v>
      </c>
      <c r="Q17" s="123">
        <f t="shared" si="2"/>
        <v>225191</v>
      </c>
      <c r="R17" s="63">
        <f t="shared" si="3"/>
        <v>-63.03724928366762</v>
      </c>
      <c r="S17" s="64">
        <f t="shared" si="4"/>
        <v>0</v>
      </c>
      <c r="T17" s="63">
        <f>IF((SUM($E9:$E14))=0,0,(P17/(SUM($E9:$E14))*100))</f>
        <v>55.833333333333336</v>
      </c>
      <c r="U17" s="65">
        <f>IF((SUM($E9:$E14))=0,0,(Q17/(SUM($E9:$E14))*100))</f>
        <v>7.5063666666666666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>
        <v>6500000</v>
      </c>
      <c r="C22" s="118">
        <v>5000000</v>
      </c>
      <c r="D22" s="118"/>
      <c r="E22" s="118">
        <f t="shared" si="8"/>
        <v>11500000</v>
      </c>
      <c r="F22" s="119">
        <v>11500000</v>
      </c>
      <c r="G22" s="120">
        <v>11500000</v>
      </c>
      <c r="H22" s="119"/>
      <c r="I22" s="120"/>
      <c r="J22" s="119">
        <v>367000</v>
      </c>
      <c r="K22" s="120"/>
      <c r="L22" s="119">
        <v>2356000</v>
      </c>
      <c r="M22" s="120"/>
      <c r="N22" s="119">
        <v>2005000</v>
      </c>
      <c r="O22" s="120"/>
      <c r="P22" s="119">
        <f t="shared" si="9"/>
        <v>4728000</v>
      </c>
      <c r="Q22" s="120">
        <f t="shared" si="10"/>
        <v>0</v>
      </c>
      <c r="R22" s="59">
        <f t="shared" si="11"/>
        <v>-14.898132427843802</v>
      </c>
      <c r="S22" s="60">
        <f t="shared" si="12"/>
        <v>0</v>
      </c>
      <c r="T22" s="59">
        <f t="shared" si="13"/>
        <v>41.11304347826087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14800000</v>
      </c>
      <c r="D23" s="118"/>
      <c r="E23" s="118">
        <f t="shared" si="8"/>
        <v>14800000</v>
      </c>
      <c r="F23" s="119">
        <v>14800000</v>
      </c>
      <c r="G23" s="120">
        <v>14800000</v>
      </c>
      <c r="H23" s="119"/>
      <c r="I23" s="120"/>
      <c r="J23" s="119"/>
      <c r="K23" s="120"/>
      <c r="L23" s="119"/>
      <c r="M23" s="120"/>
      <c r="N23" s="119">
        <v>3740000</v>
      </c>
      <c r="O23" s="120">
        <v>1090000</v>
      </c>
      <c r="P23" s="119">
        <f t="shared" si="9"/>
        <v>3740000</v>
      </c>
      <c r="Q23" s="120">
        <f t="shared" si="10"/>
        <v>1090000</v>
      </c>
      <c r="R23" s="59">
        <f t="shared" si="11"/>
        <v>0</v>
      </c>
      <c r="S23" s="60">
        <f t="shared" si="12"/>
        <v>0</v>
      </c>
      <c r="T23" s="59">
        <f t="shared" si="13"/>
        <v>25.270270270270267</v>
      </c>
      <c r="U23" s="61">
        <f t="shared" si="14"/>
        <v>7.3648648648648649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6500000</v>
      </c>
      <c r="C26" s="121">
        <f>SUM(C19:C25)</f>
        <v>19800000</v>
      </c>
      <c r="D26" s="121"/>
      <c r="E26" s="121">
        <f t="shared" si="8"/>
        <v>26300000</v>
      </c>
      <c r="F26" s="122">
        <f t="shared" ref="F26:O26" si="15">SUM(F19:F25)</f>
        <v>26300000</v>
      </c>
      <c r="G26" s="123">
        <f t="shared" si="15"/>
        <v>26300000</v>
      </c>
      <c r="H26" s="122">
        <f t="shared" si="15"/>
        <v>0</v>
      </c>
      <c r="I26" s="123">
        <f t="shared" si="15"/>
        <v>0</v>
      </c>
      <c r="J26" s="122">
        <f t="shared" si="15"/>
        <v>367000</v>
      </c>
      <c r="K26" s="123">
        <f t="shared" si="15"/>
        <v>0</v>
      </c>
      <c r="L26" s="122">
        <f t="shared" si="15"/>
        <v>2356000</v>
      </c>
      <c r="M26" s="123">
        <f t="shared" si="15"/>
        <v>0</v>
      </c>
      <c r="N26" s="122">
        <f t="shared" si="15"/>
        <v>5745000</v>
      </c>
      <c r="O26" s="123">
        <f t="shared" si="15"/>
        <v>1090000</v>
      </c>
      <c r="P26" s="122">
        <f t="shared" si="9"/>
        <v>8468000</v>
      </c>
      <c r="Q26" s="123">
        <f t="shared" si="10"/>
        <v>1090000</v>
      </c>
      <c r="R26" s="63">
        <f t="shared" si="11"/>
        <v>143.84550084889642</v>
      </c>
      <c r="S26" s="64">
        <f t="shared" si="12"/>
        <v>0</v>
      </c>
      <c r="T26" s="63">
        <f>IF(($E26-$E21-$E25)   =0,0,($P26   /($E26-$E21-$E25)   )*100)</f>
        <v>32.197718631178709</v>
      </c>
      <c r="U26" s="65">
        <f>IF(($E26-$E21-$E25)   =0,0,($Q26   /($E26-$E21-$E25)   )*100)</f>
        <v>4.1444866920152093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1629000</v>
      </c>
      <c r="C34" s="118"/>
      <c r="D34" s="118"/>
      <c r="E34" s="118">
        <f>$B34      +$C34      +$D34</f>
        <v>1629000</v>
      </c>
      <c r="F34" s="119">
        <v>1629000</v>
      </c>
      <c r="G34" s="120">
        <v>1629000</v>
      </c>
      <c r="H34" s="119">
        <v>177000</v>
      </c>
      <c r="I34" s="120">
        <v>178669</v>
      </c>
      <c r="J34" s="119">
        <v>376000</v>
      </c>
      <c r="K34" s="120"/>
      <c r="L34" s="119">
        <v>402000</v>
      </c>
      <c r="M34" s="120"/>
      <c r="N34" s="119">
        <v>537000</v>
      </c>
      <c r="O34" s="120"/>
      <c r="P34" s="119">
        <f>$H34      +$J34      +$L34      +$N34</f>
        <v>1492000</v>
      </c>
      <c r="Q34" s="120">
        <f>$I34      +$K34      +$M34      +$O34</f>
        <v>178669</v>
      </c>
      <c r="R34" s="59">
        <f>IF(($L34      =0),0,((($N34      -$L34      )/$L34      )*100))</f>
        <v>33.582089552238806</v>
      </c>
      <c r="S34" s="60">
        <f>IF(($M34      =0),0,((($O34      -$M34      )/$M34      )*100))</f>
        <v>0</v>
      </c>
      <c r="T34" s="59">
        <f>IF(($E34      =0),0,(($P34      /$E34      )*100))</f>
        <v>91.58993247391038</v>
      </c>
      <c r="U34" s="61">
        <f>IF(($E34      =0),0,(($Q34      /$E34      )*100))</f>
        <v>10.968017188459177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1629000</v>
      </c>
      <c r="C35" s="121">
        <f>C34</f>
        <v>0</v>
      </c>
      <c r="D35" s="121"/>
      <c r="E35" s="121">
        <f>$B35      +$C35      +$D35</f>
        <v>1629000</v>
      </c>
      <c r="F35" s="122">
        <f t="shared" ref="F35:O35" si="17">F34</f>
        <v>1629000</v>
      </c>
      <c r="G35" s="123">
        <f t="shared" si="17"/>
        <v>1629000</v>
      </c>
      <c r="H35" s="122">
        <f t="shared" si="17"/>
        <v>177000</v>
      </c>
      <c r="I35" s="123">
        <f t="shared" si="17"/>
        <v>178669</v>
      </c>
      <c r="J35" s="122">
        <f t="shared" si="17"/>
        <v>376000</v>
      </c>
      <c r="K35" s="123">
        <f t="shared" si="17"/>
        <v>0</v>
      </c>
      <c r="L35" s="122">
        <f t="shared" si="17"/>
        <v>402000</v>
      </c>
      <c r="M35" s="123">
        <f t="shared" si="17"/>
        <v>0</v>
      </c>
      <c r="N35" s="122">
        <f t="shared" si="17"/>
        <v>537000</v>
      </c>
      <c r="O35" s="123">
        <f t="shared" si="17"/>
        <v>0</v>
      </c>
      <c r="P35" s="122">
        <f>$H35      +$J35      +$L35      +$N35</f>
        <v>1492000</v>
      </c>
      <c r="Q35" s="123">
        <f>$I35      +$K35      +$M35      +$O35</f>
        <v>178669</v>
      </c>
      <c r="R35" s="63">
        <f>IF(($L35      =0),0,((($N35      -$L35      )/$L35      )*100))</f>
        <v>33.582089552238806</v>
      </c>
      <c r="S35" s="64">
        <f>IF(($M35      =0),0,((($O35      -$M35      )/$M35      )*100))</f>
        <v>0</v>
      </c>
      <c r="T35" s="63">
        <f>IF($E35   =0,0,($P35   /$E35   )*100)</f>
        <v>91.58993247391038</v>
      </c>
      <c r="U35" s="65">
        <f>IF($E35   =0,0,($Q35   /$E35   )*100)</f>
        <v>10.968017188459177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6425000</v>
      </c>
      <c r="C37" s="118"/>
      <c r="D37" s="118"/>
      <c r="E37" s="118">
        <f t="shared" ref="E37:E42" si="18">$B37      +$C37      +$D37</f>
        <v>6425000</v>
      </c>
      <c r="F37" s="119">
        <v>6425000</v>
      </c>
      <c r="G37" s="120">
        <v>6425000</v>
      </c>
      <c r="H37" s="119"/>
      <c r="I37" s="120">
        <v>666966</v>
      </c>
      <c r="J37" s="119">
        <v>3946000</v>
      </c>
      <c r="K37" s="120"/>
      <c r="L37" s="119">
        <v>535000</v>
      </c>
      <c r="M37" s="120"/>
      <c r="N37" s="119">
        <v>1919000</v>
      </c>
      <c r="O37" s="120"/>
      <c r="P37" s="119">
        <f t="shared" ref="P37:P42" si="19">$H37      +$J37      +$L37      +$N37</f>
        <v>6400000</v>
      </c>
      <c r="Q37" s="120">
        <f t="shared" ref="Q37:Q42" si="20">$I37      +$K37      +$M37      +$O37</f>
        <v>666966</v>
      </c>
      <c r="R37" s="59">
        <f t="shared" ref="R37:R42" si="21">IF(($L37      =0),0,((($N37      -$L37      )/$L37      )*100))</f>
        <v>258.69158878504675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99.610894941634243</v>
      </c>
      <c r="U37" s="61">
        <f t="shared" ref="U37:U42" si="24">IF(($E37      =0),0,(($Q37      /$E37      )*100))</f>
        <v>10.380793774319066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7280000</v>
      </c>
      <c r="C38" s="118">
        <v>900000</v>
      </c>
      <c r="D38" s="118"/>
      <c r="E38" s="118">
        <f t="shared" si="18"/>
        <v>8180000</v>
      </c>
      <c r="F38" s="119">
        <v>7280000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13705000</v>
      </c>
      <c r="C42" s="121">
        <f>SUM(C37:C41)</f>
        <v>900000</v>
      </c>
      <c r="D42" s="121"/>
      <c r="E42" s="121">
        <f t="shared" si="18"/>
        <v>14605000</v>
      </c>
      <c r="F42" s="122">
        <f t="shared" ref="F42:O42" si="25">SUM(F37:F41)</f>
        <v>13705000</v>
      </c>
      <c r="G42" s="123">
        <f t="shared" si="25"/>
        <v>6425000</v>
      </c>
      <c r="H42" s="122">
        <f t="shared" si="25"/>
        <v>0</v>
      </c>
      <c r="I42" s="123">
        <f t="shared" si="25"/>
        <v>666966</v>
      </c>
      <c r="J42" s="122">
        <f t="shared" si="25"/>
        <v>3946000</v>
      </c>
      <c r="K42" s="123">
        <f t="shared" si="25"/>
        <v>0</v>
      </c>
      <c r="L42" s="122">
        <f t="shared" si="25"/>
        <v>535000</v>
      </c>
      <c r="M42" s="123">
        <f t="shared" si="25"/>
        <v>0</v>
      </c>
      <c r="N42" s="122">
        <f t="shared" si="25"/>
        <v>1919000</v>
      </c>
      <c r="O42" s="123">
        <f t="shared" si="25"/>
        <v>0</v>
      </c>
      <c r="P42" s="122">
        <f t="shared" si="19"/>
        <v>6400000</v>
      </c>
      <c r="Q42" s="123">
        <f t="shared" si="20"/>
        <v>666966</v>
      </c>
      <c r="R42" s="63">
        <f t="shared" si="21"/>
        <v>258.69158878504675</v>
      </c>
      <c r="S42" s="64">
        <f t="shared" si="22"/>
        <v>0</v>
      </c>
      <c r="T42" s="63">
        <f>IF((+$E37+$E40) =0,0,(P42   /(+$E37+$E40) )*100)</f>
        <v>99.610894941634243</v>
      </c>
      <c r="U42" s="65">
        <f>IF((+$E37+$E40) =0,0,(Q42   /(+$E37+$E40) )*100)</f>
        <v>10.380793774319066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24834000</v>
      </c>
      <c r="C69" s="130">
        <f>SUM(C9:C16,C19:C25,C28:C31,C34,C37:C41,C44:C54,C57:C60,C63:C67)</f>
        <v>20700000</v>
      </c>
      <c r="D69" s="130"/>
      <c r="E69" s="130">
        <f t="shared" si="35"/>
        <v>45534000</v>
      </c>
      <c r="F69" s="131">
        <f t="shared" ref="F69:O69" si="43">SUM(F9:F16,F19:F25,F28:F31,F34,F37:F41,F44:F54,F57:F60,F63:F67)</f>
        <v>44634000</v>
      </c>
      <c r="G69" s="132">
        <f t="shared" si="43"/>
        <v>37354000</v>
      </c>
      <c r="H69" s="131">
        <f t="shared" si="43"/>
        <v>672000</v>
      </c>
      <c r="I69" s="132">
        <f t="shared" si="43"/>
        <v>1070826</v>
      </c>
      <c r="J69" s="131">
        <f t="shared" si="43"/>
        <v>5391000</v>
      </c>
      <c r="K69" s="132">
        <f t="shared" si="43"/>
        <v>0</v>
      </c>
      <c r="L69" s="131">
        <f t="shared" si="43"/>
        <v>3642000</v>
      </c>
      <c r="M69" s="132">
        <f t="shared" si="43"/>
        <v>0</v>
      </c>
      <c r="N69" s="131">
        <f t="shared" si="43"/>
        <v>8330000</v>
      </c>
      <c r="O69" s="132">
        <f t="shared" si="43"/>
        <v>1090000</v>
      </c>
      <c r="P69" s="131">
        <f t="shared" si="36"/>
        <v>18035000</v>
      </c>
      <c r="Q69" s="132">
        <f t="shared" si="37"/>
        <v>2160826</v>
      </c>
      <c r="R69" s="72">
        <f t="shared" si="38"/>
        <v>128.72048325096102</v>
      </c>
      <c r="S69" s="73">
        <f t="shared" si="39"/>
        <v>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48.281308561332118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5.7847245274937089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40786000</v>
      </c>
      <c r="C71" s="118"/>
      <c r="D71" s="118"/>
      <c r="E71" s="118">
        <f>$B71      +$C71      +$D71</f>
        <v>40786000</v>
      </c>
      <c r="F71" s="119">
        <v>40786000</v>
      </c>
      <c r="G71" s="120">
        <v>40786000</v>
      </c>
      <c r="H71" s="119">
        <v>16416000</v>
      </c>
      <c r="I71" s="120">
        <v>16415289</v>
      </c>
      <c r="J71" s="119">
        <v>19175000</v>
      </c>
      <c r="K71" s="120"/>
      <c r="L71" s="119">
        <v>4994000</v>
      </c>
      <c r="M71" s="120"/>
      <c r="N71" s="119">
        <v>202000</v>
      </c>
      <c r="O71" s="120">
        <v>4000000</v>
      </c>
      <c r="P71" s="119">
        <f>$H71      +$J71      +$L71      +$N71</f>
        <v>40787000</v>
      </c>
      <c r="Q71" s="120">
        <f>$I71      +$K71      +$M71      +$O71</f>
        <v>20415289</v>
      </c>
      <c r="R71" s="59">
        <f>IF(($L71      =0),0,((($N71      -$L71      )/$L71      )*100))</f>
        <v>-95.955146175410491</v>
      </c>
      <c r="S71" s="60">
        <f>IF(($M71      =0),0,((($O71      -$M71      )/$M71      )*100))</f>
        <v>0</v>
      </c>
      <c r="T71" s="59">
        <f>IF(($E71      =0),0,(($P71      /$E71      )*100))</f>
        <v>100.00245182170353</v>
      </c>
      <c r="U71" s="61">
        <f>IF(($E71      =0),0,(($Q71      /$E71      )*100))</f>
        <v>50.054648653949883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40786000</v>
      </c>
      <c r="C73" s="127">
        <f>SUM(C71:C72)</f>
        <v>0</v>
      </c>
      <c r="D73" s="127"/>
      <c r="E73" s="127">
        <f>$B73      +$C73      +$D73</f>
        <v>40786000</v>
      </c>
      <c r="F73" s="128">
        <f t="shared" ref="F73:O73" si="44">SUM(F71:F72)</f>
        <v>40786000</v>
      </c>
      <c r="G73" s="129">
        <f t="shared" si="44"/>
        <v>40786000</v>
      </c>
      <c r="H73" s="128">
        <f t="shared" si="44"/>
        <v>16416000</v>
      </c>
      <c r="I73" s="129">
        <f t="shared" si="44"/>
        <v>16415289</v>
      </c>
      <c r="J73" s="128">
        <f t="shared" si="44"/>
        <v>19175000</v>
      </c>
      <c r="K73" s="129">
        <f t="shared" si="44"/>
        <v>0</v>
      </c>
      <c r="L73" s="128">
        <f t="shared" si="44"/>
        <v>4994000</v>
      </c>
      <c r="M73" s="129">
        <f t="shared" si="44"/>
        <v>0</v>
      </c>
      <c r="N73" s="128">
        <f t="shared" si="44"/>
        <v>202000</v>
      </c>
      <c r="O73" s="129">
        <f t="shared" si="44"/>
        <v>4000000</v>
      </c>
      <c r="P73" s="128">
        <f>$H73      +$J73      +$L73      +$N73</f>
        <v>40787000</v>
      </c>
      <c r="Q73" s="129">
        <f>$I73      +$K73      +$M73      +$O73</f>
        <v>20415289</v>
      </c>
      <c r="R73" s="68">
        <f>IF(($L73      =0),0,((($N73      -$L73      )/$L73      )*100))</f>
        <v>-95.955146175410491</v>
      </c>
      <c r="S73" s="69">
        <f>IF(($M73      =0),0,((($O73      -$M73      )/$M73      )*100))</f>
        <v>0</v>
      </c>
      <c r="T73" s="68">
        <f>IF(($E71      =0),0,(($P71      /$E71      )*100))</f>
        <v>100.00245182170353</v>
      </c>
      <c r="U73" s="70">
        <f>IF($E71   =0,0,($Q71   /$E71 )*100)</f>
        <v>50.054648653949883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40786000</v>
      </c>
      <c r="C74" s="130">
        <f>SUM(C71:C72)</f>
        <v>0</v>
      </c>
      <c r="D74" s="130"/>
      <c r="E74" s="130">
        <f>$B74      +$C74      +$D74</f>
        <v>40786000</v>
      </c>
      <c r="F74" s="131">
        <f t="shared" ref="F74:O74" si="45">SUM(F71:F72)</f>
        <v>40786000</v>
      </c>
      <c r="G74" s="132">
        <f t="shared" si="45"/>
        <v>40786000</v>
      </c>
      <c r="H74" s="131">
        <f t="shared" si="45"/>
        <v>16416000</v>
      </c>
      <c r="I74" s="132">
        <f t="shared" si="45"/>
        <v>16415289</v>
      </c>
      <c r="J74" s="131">
        <f t="shared" si="45"/>
        <v>19175000</v>
      </c>
      <c r="K74" s="132">
        <f t="shared" si="45"/>
        <v>0</v>
      </c>
      <c r="L74" s="131">
        <f t="shared" si="45"/>
        <v>4994000</v>
      </c>
      <c r="M74" s="132">
        <f t="shared" si="45"/>
        <v>0</v>
      </c>
      <c r="N74" s="131">
        <f t="shared" si="45"/>
        <v>202000</v>
      </c>
      <c r="O74" s="132">
        <f t="shared" si="45"/>
        <v>4000000</v>
      </c>
      <c r="P74" s="131">
        <f>$H74      +$J74      +$L74      +$N74</f>
        <v>40787000</v>
      </c>
      <c r="Q74" s="132">
        <f>$I74      +$K74      +$M74      +$O74</f>
        <v>20415289</v>
      </c>
      <c r="R74" s="72">
        <f>IF(($L74      =0),0,((($N74      -$L74      )/$L74      )*100))</f>
        <v>-95.955146175410491</v>
      </c>
      <c r="S74" s="73">
        <f>IF(($M74      =0),0,((($O74      -$M74      )/$M74      )*100))</f>
        <v>0</v>
      </c>
      <c r="T74" s="72">
        <f>IF(($E71      =0),0,(($P71      /$E71      )*100))</f>
        <v>100.00245182170353</v>
      </c>
      <c r="U74" s="76">
        <f>IF($E71   =0,0,($Q71   /$E71 )*100)</f>
        <v>50.054648653949883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65620000</v>
      </c>
      <c r="C75" s="130">
        <f>SUM(C9:C16,C19:C25,C28:C31,C34,C37:C41,C44:C54,C57:C60,C63:C67,C71:C72)</f>
        <v>20700000</v>
      </c>
      <c r="D75" s="130"/>
      <c r="E75" s="130">
        <f>$B75      +$C75      +$D75</f>
        <v>86320000</v>
      </c>
      <c r="F75" s="131">
        <f t="shared" ref="F75:O75" si="46">SUM(F9:F16,F19:F25,F28:F31,F34,F37:F41,F44:F54,F57:F60,F63:F67,F71:F72)</f>
        <v>85420000</v>
      </c>
      <c r="G75" s="132">
        <f t="shared" si="46"/>
        <v>78140000</v>
      </c>
      <c r="H75" s="131">
        <f t="shared" si="46"/>
        <v>17088000</v>
      </c>
      <c r="I75" s="132">
        <f t="shared" si="46"/>
        <v>17486115</v>
      </c>
      <c r="J75" s="131">
        <f t="shared" si="46"/>
        <v>24566000</v>
      </c>
      <c r="K75" s="132">
        <f t="shared" si="46"/>
        <v>0</v>
      </c>
      <c r="L75" s="131">
        <f t="shared" si="46"/>
        <v>8636000</v>
      </c>
      <c r="M75" s="132">
        <f t="shared" si="46"/>
        <v>0</v>
      </c>
      <c r="N75" s="131">
        <f t="shared" si="46"/>
        <v>8532000</v>
      </c>
      <c r="O75" s="132">
        <f t="shared" si="46"/>
        <v>5090000</v>
      </c>
      <c r="P75" s="131">
        <f>$H75      +$J75      +$L75      +$N75</f>
        <v>58822000</v>
      </c>
      <c r="Q75" s="132">
        <f>$I75      +$K75      +$M75      +$O75</f>
        <v>22576115</v>
      </c>
      <c r="R75" s="72">
        <f>IF(($L75      =0),0,((($N75      -$L75      )/$L75      )*100))</f>
        <v>-1.2042612320518757</v>
      </c>
      <c r="S75" s="73">
        <f>IF(($M75      =0),0,((($O75      -$M75      )/$M75      )*100))</f>
        <v>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75.27770668031738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28.891879959047863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141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142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143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144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145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146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147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148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149</v>
      </c>
    </row>
    <row r="118" spans="1:23" x14ac:dyDescent="0.2">
      <c r="A118" s="35" t="s">
        <v>150</v>
      </c>
    </row>
    <row r="119" spans="1:23" x14ac:dyDescent="0.2">
      <c r="A119" s="35" t="s">
        <v>151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152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153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154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wZmcBtQTq1S/59YE/xBQk3i8igWwnOA2xSp8yvv07xGpQrpt7ZwmP8Ci7kIxtI9D73EuxAhtXs2iIoc2cQJFxw==" saltValue="Iru17EDeK+XY7ONaG1utK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2800000</v>
      </c>
      <c r="C10" s="118"/>
      <c r="D10" s="118"/>
      <c r="E10" s="118">
        <f t="shared" ref="E10:E17" si="0">$B10      +$C10      +$D10</f>
        <v>2800000</v>
      </c>
      <c r="F10" s="119">
        <v>2800000</v>
      </c>
      <c r="G10" s="120">
        <v>2800000</v>
      </c>
      <c r="H10" s="119">
        <v>417000</v>
      </c>
      <c r="I10" s="120">
        <v>417554</v>
      </c>
      <c r="J10" s="119">
        <v>1384000</v>
      </c>
      <c r="K10" s="120">
        <v>1384355</v>
      </c>
      <c r="L10" s="119">
        <v>486000</v>
      </c>
      <c r="M10" s="120">
        <v>147276</v>
      </c>
      <c r="N10" s="119">
        <v>513000</v>
      </c>
      <c r="O10" s="120">
        <v>571450</v>
      </c>
      <c r="P10" s="119">
        <f t="shared" ref="P10:P17" si="1">$H10      +$J10      +$L10      +$N10</f>
        <v>2800000</v>
      </c>
      <c r="Q10" s="120">
        <f t="shared" ref="Q10:Q17" si="2">$I10      +$K10      +$M10      +$O10</f>
        <v>2520635</v>
      </c>
      <c r="R10" s="59">
        <f t="shared" ref="R10:R17" si="3">IF(($L10      =0),0,((($N10      -$L10      )/$L10      )*100))</f>
        <v>5.5555555555555554</v>
      </c>
      <c r="S10" s="60">
        <f t="shared" ref="S10:S17" si="4">IF(($M10      =0),0,((($O10      -$M10      )/$M10      )*100))</f>
        <v>288.01298242755098</v>
      </c>
      <c r="T10" s="59">
        <f t="shared" ref="T10:T17" si="5">IF(($E10      =0),0,(($P10      /$E10      )*100))</f>
        <v>100</v>
      </c>
      <c r="U10" s="61">
        <f t="shared" ref="U10:U17" si="6">IF(($E10      =0),0,(($Q10      /$E10      )*100))</f>
        <v>90.022678571428571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2800000</v>
      </c>
      <c r="C17" s="121">
        <f>SUM(C9:C16)</f>
        <v>0</v>
      </c>
      <c r="D17" s="121"/>
      <c r="E17" s="121">
        <f t="shared" si="0"/>
        <v>2800000</v>
      </c>
      <c r="F17" s="122">
        <f t="shared" ref="F17:O17" si="7">SUM(F9:F16)</f>
        <v>2800000</v>
      </c>
      <c r="G17" s="123">
        <f t="shared" si="7"/>
        <v>2800000</v>
      </c>
      <c r="H17" s="122">
        <f t="shared" si="7"/>
        <v>417000</v>
      </c>
      <c r="I17" s="123">
        <f t="shared" si="7"/>
        <v>417554</v>
      </c>
      <c r="J17" s="122">
        <f t="shared" si="7"/>
        <v>1384000</v>
      </c>
      <c r="K17" s="123">
        <f t="shared" si="7"/>
        <v>1384355</v>
      </c>
      <c r="L17" s="122">
        <f t="shared" si="7"/>
        <v>486000</v>
      </c>
      <c r="M17" s="123">
        <f t="shared" si="7"/>
        <v>147276</v>
      </c>
      <c r="N17" s="122">
        <f t="shared" si="7"/>
        <v>513000</v>
      </c>
      <c r="O17" s="123">
        <f t="shared" si="7"/>
        <v>571450</v>
      </c>
      <c r="P17" s="122">
        <f t="shared" si="1"/>
        <v>2800000</v>
      </c>
      <c r="Q17" s="123">
        <f t="shared" si="2"/>
        <v>2520635</v>
      </c>
      <c r="R17" s="63">
        <f t="shared" si="3"/>
        <v>5.5555555555555554</v>
      </c>
      <c r="S17" s="64">
        <f t="shared" si="4"/>
        <v>288.01298242755098</v>
      </c>
      <c r="T17" s="63">
        <f>IF((SUM($E9:$E14))=0,0,(P17/(SUM($E9:$E14))*100))</f>
        <v>100</v>
      </c>
      <c r="U17" s="65">
        <f>IF((SUM($E9:$E14))=0,0,(Q17/(SUM($E9:$E14))*100))</f>
        <v>90.022678571428571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20000000</v>
      </c>
      <c r="D23" s="118"/>
      <c r="E23" s="118">
        <f t="shared" si="8"/>
        <v>20000000</v>
      </c>
      <c r="F23" s="119">
        <v>20000000</v>
      </c>
      <c r="G23" s="120">
        <v>20000000</v>
      </c>
      <c r="H23" s="119"/>
      <c r="I23" s="120"/>
      <c r="J23" s="119"/>
      <c r="K23" s="120"/>
      <c r="L23" s="119"/>
      <c r="M23" s="120">
        <v>15210549</v>
      </c>
      <c r="N23" s="119"/>
      <c r="O23" s="120">
        <v>9987365</v>
      </c>
      <c r="P23" s="119">
        <f t="shared" si="9"/>
        <v>0</v>
      </c>
      <c r="Q23" s="120">
        <f t="shared" si="10"/>
        <v>25197914</v>
      </c>
      <c r="R23" s="59">
        <f t="shared" si="11"/>
        <v>0</v>
      </c>
      <c r="S23" s="60">
        <f t="shared" si="12"/>
        <v>-34.339220760539277</v>
      </c>
      <c r="T23" s="59">
        <f t="shared" si="13"/>
        <v>0</v>
      </c>
      <c r="U23" s="61">
        <f t="shared" si="14"/>
        <v>125.98957</v>
      </c>
      <c r="V23" s="119">
        <v>24162000</v>
      </c>
      <c r="W23" s="120">
        <v>23189000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20000000</v>
      </c>
      <c r="D26" s="121"/>
      <c r="E26" s="121">
        <f t="shared" si="8"/>
        <v>20000000</v>
      </c>
      <c r="F26" s="122">
        <f t="shared" ref="F26:O26" si="15">SUM(F19:F25)</f>
        <v>20000000</v>
      </c>
      <c r="G26" s="123">
        <f t="shared" si="15"/>
        <v>20000000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15210549</v>
      </c>
      <c r="N26" s="122">
        <f t="shared" si="15"/>
        <v>0</v>
      </c>
      <c r="O26" s="123">
        <f t="shared" si="15"/>
        <v>9987365</v>
      </c>
      <c r="P26" s="122">
        <f t="shared" si="9"/>
        <v>0</v>
      </c>
      <c r="Q26" s="123">
        <f t="shared" si="10"/>
        <v>25197914</v>
      </c>
      <c r="R26" s="63">
        <f t="shared" si="11"/>
        <v>0</v>
      </c>
      <c r="S26" s="64">
        <f t="shared" si="12"/>
        <v>-34.339220760539277</v>
      </c>
      <c r="T26" s="63">
        <f>IF(($E26-$E21-$E25)   =0,0,($P26   /($E26-$E21-$E25)   )*100)</f>
        <v>0</v>
      </c>
      <c r="U26" s="65">
        <f>IF(($E26-$E21-$E25)   =0,0,($Q26   /($E26-$E21-$E25)   )*100)</f>
        <v>125.98957</v>
      </c>
      <c r="V26" s="122">
        <f>SUM(V19:V25)</f>
        <v>24162000</v>
      </c>
      <c r="W26" s="123">
        <f>SUM(W19:W25)</f>
        <v>23189000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2862000</v>
      </c>
      <c r="C34" s="118"/>
      <c r="D34" s="118"/>
      <c r="E34" s="118">
        <f>$B34      +$C34      +$D34</f>
        <v>2862000</v>
      </c>
      <c r="F34" s="119">
        <v>2862000</v>
      </c>
      <c r="G34" s="120">
        <v>2862000</v>
      </c>
      <c r="H34" s="119">
        <v>716000</v>
      </c>
      <c r="I34" s="120">
        <v>1033178</v>
      </c>
      <c r="J34" s="119">
        <v>1102000</v>
      </c>
      <c r="K34" s="120">
        <v>1101728</v>
      </c>
      <c r="L34" s="119">
        <v>701000</v>
      </c>
      <c r="M34" s="120">
        <v>700853</v>
      </c>
      <c r="N34" s="119">
        <v>26000</v>
      </c>
      <c r="O34" s="120"/>
      <c r="P34" s="119">
        <f>$H34      +$J34      +$L34      +$N34</f>
        <v>2545000</v>
      </c>
      <c r="Q34" s="120">
        <f>$I34      +$K34      +$M34      +$O34</f>
        <v>2835759</v>
      </c>
      <c r="R34" s="59">
        <f>IF(($L34      =0),0,((($N34      -$L34      )/$L34      )*100))</f>
        <v>-96.29101283880172</v>
      </c>
      <c r="S34" s="60">
        <f>IF(($M34      =0),0,((($O34      -$M34      )/$M34      )*100))</f>
        <v>-100</v>
      </c>
      <c r="T34" s="59">
        <f>IF(($E34      =0),0,(($P34      /$E34      )*100))</f>
        <v>88.923829489867217</v>
      </c>
      <c r="U34" s="61">
        <f>IF(($E34      =0),0,(($Q34      /$E34      )*100))</f>
        <v>99.083123689727458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2862000</v>
      </c>
      <c r="C35" s="121">
        <f>C34</f>
        <v>0</v>
      </c>
      <c r="D35" s="121"/>
      <c r="E35" s="121">
        <f>$B35      +$C35      +$D35</f>
        <v>2862000</v>
      </c>
      <c r="F35" s="122">
        <f t="shared" ref="F35:O35" si="17">F34</f>
        <v>2862000</v>
      </c>
      <c r="G35" s="123">
        <f t="shared" si="17"/>
        <v>2862000</v>
      </c>
      <c r="H35" s="122">
        <f t="shared" si="17"/>
        <v>716000</v>
      </c>
      <c r="I35" s="123">
        <f t="shared" si="17"/>
        <v>1033178</v>
      </c>
      <c r="J35" s="122">
        <f t="shared" si="17"/>
        <v>1102000</v>
      </c>
      <c r="K35" s="123">
        <f t="shared" si="17"/>
        <v>1101728</v>
      </c>
      <c r="L35" s="122">
        <f t="shared" si="17"/>
        <v>701000</v>
      </c>
      <c r="M35" s="123">
        <f t="shared" si="17"/>
        <v>700853</v>
      </c>
      <c r="N35" s="122">
        <f t="shared" si="17"/>
        <v>26000</v>
      </c>
      <c r="O35" s="123">
        <f t="shared" si="17"/>
        <v>0</v>
      </c>
      <c r="P35" s="122">
        <f>$H35      +$J35      +$L35      +$N35</f>
        <v>2545000</v>
      </c>
      <c r="Q35" s="123">
        <f>$I35      +$K35      +$M35      +$O35</f>
        <v>2835759</v>
      </c>
      <c r="R35" s="63">
        <f>IF(($L35      =0),0,((($N35      -$L35      )/$L35      )*100))</f>
        <v>-96.29101283880172</v>
      </c>
      <c r="S35" s="64">
        <f>IF(($M35      =0),0,((($O35      -$M35      )/$M35      )*100))</f>
        <v>-100</v>
      </c>
      <c r="T35" s="63">
        <f>IF($E35   =0,0,($P35   /$E35   )*100)</f>
        <v>88.923829489867217</v>
      </c>
      <c r="U35" s="65">
        <f>IF($E35   =0,0,($Q35   /$E35   )*100)</f>
        <v>99.083123689727458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20283000</v>
      </c>
      <c r="C37" s="118"/>
      <c r="D37" s="118"/>
      <c r="E37" s="118">
        <f t="shared" ref="E37:E42" si="18">$B37      +$C37      +$D37</f>
        <v>20283000</v>
      </c>
      <c r="F37" s="119">
        <v>20283000</v>
      </c>
      <c r="G37" s="120">
        <v>20283000</v>
      </c>
      <c r="H37" s="119"/>
      <c r="I37" s="120">
        <v>6320084</v>
      </c>
      <c r="J37" s="119">
        <v>11881000</v>
      </c>
      <c r="K37" s="120">
        <v>6695566</v>
      </c>
      <c r="L37" s="119">
        <v>2438000</v>
      </c>
      <c r="M37" s="120">
        <v>3245158</v>
      </c>
      <c r="N37" s="119">
        <v>5697000</v>
      </c>
      <c r="O37" s="120">
        <v>835178</v>
      </c>
      <c r="P37" s="119">
        <f t="shared" ref="P37:P42" si="19">$H37      +$J37      +$L37      +$N37</f>
        <v>20016000</v>
      </c>
      <c r="Q37" s="120">
        <f t="shared" ref="Q37:Q42" si="20">$I37      +$K37      +$M37      +$O37</f>
        <v>17095986</v>
      </c>
      <c r="R37" s="59">
        <f t="shared" ref="R37:R42" si="21">IF(($L37      =0),0,((($N37      -$L37      )/$L37      )*100))</f>
        <v>133.67514356029534</v>
      </c>
      <c r="S37" s="60">
        <f t="shared" ref="S37:S42" si="22">IF(($M37      =0),0,((($O37      -$M37      )/$M37      )*100))</f>
        <v>-74.263872514065582</v>
      </c>
      <c r="T37" s="59">
        <f t="shared" ref="T37:T42" si="23">IF(($E37      =0),0,(($P37      /$E37      )*100))</f>
        <v>98.683626682443432</v>
      </c>
      <c r="U37" s="61">
        <f t="shared" ref="U37:U42" si="24">IF(($E37      =0),0,(($Q37      /$E37      )*100))</f>
        <v>84.287265197455994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21387000</v>
      </c>
      <c r="C38" s="118">
        <v>-1917000</v>
      </c>
      <c r="D38" s="118"/>
      <c r="E38" s="118">
        <f t="shared" si="18"/>
        <v>19470000</v>
      </c>
      <c r="F38" s="119">
        <v>21387000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4000000</v>
      </c>
      <c r="C40" s="118"/>
      <c r="D40" s="118"/>
      <c r="E40" s="118">
        <f t="shared" si="18"/>
        <v>4000000</v>
      </c>
      <c r="F40" s="119">
        <v>4000000</v>
      </c>
      <c r="G40" s="120">
        <v>4000000</v>
      </c>
      <c r="H40" s="119"/>
      <c r="I40" s="120">
        <v>1041509</v>
      </c>
      <c r="J40" s="119">
        <v>2320000</v>
      </c>
      <c r="K40" s="120">
        <v>1278800</v>
      </c>
      <c r="L40" s="119">
        <v>1004000</v>
      </c>
      <c r="M40" s="120">
        <v>922350</v>
      </c>
      <c r="N40" s="119">
        <v>665000</v>
      </c>
      <c r="O40" s="120"/>
      <c r="P40" s="119">
        <f t="shared" si="19"/>
        <v>3989000</v>
      </c>
      <c r="Q40" s="120">
        <f t="shared" si="20"/>
        <v>3242659</v>
      </c>
      <c r="R40" s="59">
        <f t="shared" si="21"/>
        <v>-33.764940239043824</v>
      </c>
      <c r="S40" s="60">
        <f t="shared" si="22"/>
        <v>-100</v>
      </c>
      <c r="T40" s="59">
        <f t="shared" si="23"/>
        <v>99.724999999999994</v>
      </c>
      <c r="U40" s="61">
        <f t="shared" si="24"/>
        <v>81.066475000000011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45670000</v>
      </c>
      <c r="C42" s="121">
        <f>SUM(C37:C41)</f>
        <v>-1917000</v>
      </c>
      <c r="D42" s="121"/>
      <c r="E42" s="121">
        <f t="shared" si="18"/>
        <v>43753000</v>
      </c>
      <c r="F42" s="122">
        <f t="shared" ref="F42:O42" si="25">SUM(F37:F41)</f>
        <v>45670000</v>
      </c>
      <c r="G42" s="123">
        <f t="shared" si="25"/>
        <v>24283000</v>
      </c>
      <c r="H42" s="122">
        <f t="shared" si="25"/>
        <v>0</v>
      </c>
      <c r="I42" s="123">
        <f t="shared" si="25"/>
        <v>7361593</v>
      </c>
      <c r="J42" s="122">
        <f t="shared" si="25"/>
        <v>14201000</v>
      </c>
      <c r="K42" s="123">
        <f t="shared" si="25"/>
        <v>7974366</v>
      </c>
      <c r="L42" s="122">
        <f t="shared" si="25"/>
        <v>3442000</v>
      </c>
      <c r="M42" s="123">
        <f t="shared" si="25"/>
        <v>4167508</v>
      </c>
      <c r="N42" s="122">
        <f t="shared" si="25"/>
        <v>6362000</v>
      </c>
      <c r="O42" s="123">
        <f t="shared" si="25"/>
        <v>835178</v>
      </c>
      <c r="P42" s="122">
        <f t="shared" si="19"/>
        <v>24005000</v>
      </c>
      <c r="Q42" s="123">
        <f t="shared" si="20"/>
        <v>20338645</v>
      </c>
      <c r="R42" s="63">
        <f t="shared" si="21"/>
        <v>84.834398605461942</v>
      </c>
      <c r="S42" s="64">
        <f t="shared" si="22"/>
        <v>-79.959774522328459</v>
      </c>
      <c r="T42" s="63">
        <f>IF((+$E37+$E40) =0,0,(P42   /(+$E37+$E40) )*100)</f>
        <v>98.85516616563028</v>
      </c>
      <c r="U42" s="65">
        <f>IF((+$E37+$E40) =0,0,(Q42   /(+$E37+$E40) )*100)</f>
        <v>83.756722810196436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51332000</v>
      </c>
      <c r="C69" s="130">
        <f>SUM(C9:C16,C19:C25,C28:C31,C34,C37:C41,C44:C54,C57:C60,C63:C67)</f>
        <v>18083000</v>
      </c>
      <c r="D69" s="130"/>
      <c r="E69" s="130">
        <f t="shared" si="35"/>
        <v>69415000</v>
      </c>
      <c r="F69" s="131">
        <f t="shared" ref="F69:O69" si="43">SUM(F9:F16,F19:F25,F28:F31,F34,F37:F41,F44:F54,F57:F60,F63:F67)</f>
        <v>71332000</v>
      </c>
      <c r="G69" s="132">
        <f t="shared" si="43"/>
        <v>49945000</v>
      </c>
      <c r="H69" s="131">
        <f t="shared" si="43"/>
        <v>1133000</v>
      </c>
      <c r="I69" s="132">
        <f t="shared" si="43"/>
        <v>8812325</v>
      </c>
      <c r="J69" s="131">
        <f t="shared" si="43"/>
        <v>16687000</v>
      </c>
      <c r="K69" s="132">
        <f t="shared" si="43"/>
        <v>10460449</v>
      </c>
      <c r="L69" s="131">
        <f t="shared" si="43"/>
        <v>4629000</v>
      </c>
      <c r="M69" s="132">
        <f t="shared" si="43"/>
        <v>20226186</v>
      </c>
      <c r="N69" s="131">
        <f t="shared" si="43"/>
        <v>6901000</v>
      </c>
      <c r="O69" s="132">
        <f t="shared" si="43"/>
        <v>11393993</v>
      </c>
      <c r="P69" s="131">
        <f t="shared" si="36"/>
        <v>29350000</v>
      </c>
      <c r="Q69" s="132">
        <f t="shared" si="37"/>
        <v>50892953</v>
      </c>
      <c r="R69" s="72">
        <f t="shared" si="38"/>
        <v>49.081875135018358</v>
      </c>
      <c r="S69" s="73">
        <f t="shared" si="39"/>
        <v>-43.667120434865971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58.764641105215745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101.89799379317247</v>
      </c>
      <c r="V69" s="131">
        <f>SUM(V9:V16,V19:V25,V28:V31,V34,V37:V41,V44:V54,V57:V60,V63:V67)</f>
        <v>24162000</v>
      </c>
      <c r="W69" s="132">
        <f>SUM(W9:W16,W19:W25,W28:W31,W34,W37:W41,W44:W54,W57:W60,W63:W67)</f>
        <v>23189000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67807000</v>
      </c>
      <c r="C71" s="118"/>
      <c r="D71" s="118"/>
      <c r="E71" s="118">
        <f>$B71      +$C71      +$D71</f>
        <v>67807000</v>
      </c>
      <c r="F71" s="119">
        <v>67807000</v>
      </c>
      <c r="G71" s="120">
        <v>67807000</v>
      </c>
      <c r="H71" s="119">
        <v>24544000</v>
      </c>
      <c r="I71" s="120">
        <v>24563335</v>
      </c>
      <c r="J71" s="119">
        <v>19001000</v>
      </c>
      <c r="K71" s="120">
        <v>16360191</v>
      </c>
      <c r="L71" s="119">
        <v>3471000</v>
      </c>
      <c r="M71" s="120">
        <v>2911771</v>
      </c>
      <c r="N71" s="119">
        <v>20742000</v>
      </c>
      <c r="O71" s="120">
        <v>15510980</v>
      </c>
      <c r="P71" s="119">
        <f>$H71      +$J71      +$L71      +$N71</f>
        <v>67758000</v>
      </c>
      <c r="Q71" s="120">
        <f>$I71      +$K71      +$M71      +$O71</f>
        <v>59346277</v>
      </c>
      <c r="R71" s="59">
        <f>IF(($L71      =0),0,((($N71      -$L71      )/$L71      )*100))</f>
        <v>497.57994814174589</v>
      </c>
      <c r="S71" s="60">
        <f>IF(($M71      =0),0,((($O71      -$M71      )/$M71      )*100))</f>
        <v>432.69917174118433</v>
      </c>
      <c r="T71" s="59">
        <f>IF(($E71      =0),0,(($P71      /$E71      )*100))</f>
        <v>99.927736074446599</v>
      </c>
      <c r="U71" s="61">
        <f>IF(($E71      =0),0,(($Q71      /$E71      )*100))</f>
        <v>87.522345775509905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67807000</v>
      </c>
      <c r="C73" s="127">
        <f>SUM(C71:C72)</f>
        <v>0</v>
      </c>
      <c r="D73" s="127"/>
      <c r="E73" s="127">
        <f>$B73      +$C73      +$D73</f>
        <v>67807000</v>
      </c>
      <c r="F73" s="128">
        <f t="shared" ref="F73:O73" si="44">SUM(F71:F72)</f>
        <v>67807000</v>
      </c>
      <c r="G73" s="129">
        <f t="shared" si="44"/>
        <v>67807000</v>
      </c>
      <c r="H73" s="128">
        <f t="shared" si="44"/>
        <v>24544000</v>
      </c>
      <c r="I73" s="129">
        <f t="shared" si="44"/>
        <v>24563335</v>
      </c>
      <c r="J73" s="128">
        <f t="shared" si="44"/>
        <v>19001000</v>
      </c>
      <c r="K73" s="129">
        <f t="shared" si="44"/>
        <v>16360191</v>
      </c>
      <c r="L73" s="128">
        <f t="shared" si="44"/>
        <v>3471000</v>
      </c>
      <c r="M73" s="129">
        <f t="shared" si="44"/>
        <v>2911771</v>
      </c>
      <c r="N73" s="128">
        <f t="shared" si="44"/>
        <v>20742000</v>
      </c>
      <c r="O73" s="129">
        <f t="shared" si="44"/>
        <v>15510980</v>
      </c>
      <c r="P73" s="128">
        <f>$H73      +$J73      +$L73      +$N73</f>
        <v>67758000</v>
      </c>
      <c r="Q73" s="129">
        <f>$I73      +$K73      +$M73      +$O73</f>
        <v>59346277</v>
      </c>
      <c r="R73" s="68">
        <f>IF(($L73      =0),0,((($N73      -$L73      )/$L73      )*100))</f>
        <v>497.57994814174589</v>
      </c>
      <c r="S73" s="69">
        <f>IF(($M73      =0),0,((($O73      -$M73      )/$M73      )*100))</f>
        <v>432.69917174118433</v>
      </c>
      <c r="T73" s="68">
        <f>IF(($E71      =0),0,(($P71      /$E71      )*100))</f>
        <v>99.927736074446599</v>
      </c>
      <c r="U73" s="70">
        <f>IF($E71   =0,0,($Q71   /$E71 )*100)</f>
        <v>87.522345775509905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67807000</v>
      </c>
      <c r="C74" s="130">
        <f>SUM(C71:C72)</f>
        <v>0</v>
      </c>
      <c r="D74" s="130"/>
      <c r="E74" s="130">
        <f>$B74      +$C74      +$D74</f>
        <v>67807000</v>
      </c>
      <c r="F74" s="131">
        <f t="shared" ref="F74:O74" si="45">SUM(F71:F72)</f>
        <v>67807000</v>
      </c>
      <c r="G74" s="132">
        <f t="shared" si="45"/>
        <v>67807000</v>
      </c>
      <c r="H74" s="131">
        <f t="shared" si="45"/>
        <v>24544000</v>
      </c>
      <c r="I74" s="132">
        <f t="shared" si="45"/>
        <v>24563335</v>
      </c>
      <c r="J74" s="131">
        <f t="shared" si="45"/>
        <v>19001000</v>
      </c>
      <c r="K74" s="132">
        <f t="shared" si="45"/>
        <v>16360191</v>
      </c>
      <c r="L74" s="131">
        <f t="shared" si="45"/>
        <v>3471000</v>
      </c>
      <c r="M74" s="132">
        <f t="shared" si="45"/>
        <v>2911771</v>
      </c>
      <c r="N74" s="131">
        <f t="shared" si="45"/>
        <v>20742000</v>
      </c>
      <c r="O74" s="132">
        <f t="shared" si="45"/>
        <v>15510980</v>
      </c>
      <c r="P74" s="131">
        <f>$H74      +$J74      +$L74      +$N74</f>
        <v>67758000</v>
      </c>
      <c r="Q74" s="132">
        <f>$I74      +$K74      +$M74      +$O74</f>
        <v>59346277</v>
      </c>
      <c r="R74" s="72">
        <f>IF(($L74      =0),0,((($N74      -$L74      )/$L74      )*100))</f>
        <v>497.57994814174589</v>
      </c>
      <c r="S74" s="73">
        <f>IF(($M74      =0),0,((($O74      -$M74      )/$M74      )*100))</f>
        <v>432.69917174118433</v>
      </c>
      <c r="T74" s="72">
        <f>IF(($E71      =0),0,(($P71      /$E71      )*100))</f>
        <v>99.927736074446599</v>
      </c>
      <c r="U74" s="76">
        <f>IF($E71   =0,0,($Q71   /$E71 )*100)</f>
        <v>87.522345775509905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119139000</v>
      </c>
      <c r="C75" s="130">
        <f>SUM(C9:C16,C19:C25,C28:C31,C34,C37:C41,C44:C54,C57:C60,C63:C67,C71:C72)</f>
        <v>18083000</v>
      </c>
      <c r="D75" s="130"/>
      <c r="E75" s="130">
        <f>$B75      +$C75      +$D75</f>
        <v>137222000</v>
      </c>
      <c r="F75" s="131">
        <f t="shared" ref="F75:O75" si="46">SUM(F9:F16,F19:F25,F28:F31,F34,F37:F41,F44:F54,F57:F60,F63:F67,F71:F72)</f>
        <v>139139000</v>
      </c>
      <c r="G75" s="132">
        <f t="shared" si="46"/>
        <v>117752000</v>
      </c>
      <c r="H75" s="131">
        <f t="shared" si="46"/>
        <v>25677000</v>
      </c>
      <c r="I75" s="132">
        <f t="shared" si="46"/>
        <v>33375660</v>
      </c>
      <c r="J75" s="131">
        <f t="shared" si="46"/>
        <v>35688000</v>
      </c>
      <c r="K75" s="132">
        <f t="shared" si="46"/>
        <v>26820640</v>
      </c>
      <c r="L75" s="131">
        <f t="shared" si="46"/>
        <v>8100000</v>
      </c>
      <c r="M75" s="132">
        <f t="shared" si="46"/>
        <v>23137957</v>
      </c>
      <c r="N75" s="131">
        <f t="shared" si="46"/>
        <v>27643000</v>
      </c>
      <c r="O75" s="132">
        <f t="shared" si="46"/>
        <v>26904973</v>
      </c>
      <c r="P75" s="131">
        <f>$H75      +$J75      +$L75      +$N75</f>
        <v>97108000</v>
      </c>
      <c r="Q75" s="132">
        <f>$I75      +$K75      +$M75      +$O75</f>
        <v>110239230</v>
      </c>
      <c r="R75" s="72">
        <f>IF(($L75      =0),0,((($N75      -$L75      )/$L75      )*100))</f>
        <v>241.27160493827162</v>
      </c>
      <c r="S75" s="73">
        <f>IF(($M75      =0),0,((($O75      -$M75      )/$M75      )*100))</f>
        <v>16.280676811699493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82.468238331408386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93.619836605747679</v>
      </c>
      <c r="V75" s="131">
        <f>SUM(V9:V16,V19:V25,V28:V31,V34,V37:V41,V44:V54,V57:V60,V63:V67,V71:V72)</f>
        <v>24162000</v>
      </c>
      <c r="W75" s="132">
        <f>SUM(W9:W16,W19:W25,W28:W31,W34,W37:W41,W44:W54,W57:W60,W63:W67,W71:W72)</f>
        <v>23189000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141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142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143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144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145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146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147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148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149</v>
      </c>
    </row>
    <row r="118" spans="1:23" x14ac:dyDescent="0.2">
      <c r="A118" s="35" t="s">
        <v>150</v>
      </c>
    </row>
    <row r="119" spans="1:23" x14ac:dyDescent="0.2">
      <c r="A119" s="35" t="s">
        <v>151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152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153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154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c8PXHPxKJluLe8hB5weWjM0DJ+afscVtsHmPSuLRiRd2jSKCXeN3KkhXBkUfxjkCHYfC3XY8UjW0oSzbynS4eA==" saltValue="Vdor2Okkcy6ICi2Umi8x2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138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1900000</v>
      </c>
      <c r="C10" s="118"/>
      <c r="D10" s="118"/>
      <c r="E10" s="118">
        <f t="shared" ref="E10:E17" si="0">$B10      +$C10      +$D10</f>
        <v>1900000</v>
      </c>
      <c r="F10" s="119">
        <v>1900000</v>
      </c>
      <c r="G10" s="120">
        <v>1900000</v>
      </c>
      <c r="H10" s="119">
        <v>505000</v>
      </c>
      <c r="I10" s="120">
        <v>504775</v>
      </c>
      <c r="J10" s="119">
        <v>536000</v>
      </c>
      <c r="K10" s="120">
        <v>307187</v>
      </c>
      <c r="L10" s="119">
        <v>661000</v>
      </c>
      <c r="M10" s="120">
        <v>1275395</v>
      </c>
      <c r="N10" s="119"/>
      <c r="O10" s="120">
        <v>524186</v>
      </c>
      <c r="P10" s="119">
        <f t="shared" ref="P10:P17" si="1">$H10      +$J10      +$L10      +$N10</f>
        <v>1702000</v>
      </c>
      <c r="Q10" s="120">
        <f t="shared" ref="Q10:Q17" si="2">$I10      +$K10      +$M10      +$O10</f>
        <v>2611543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-58.900105457524923</v>
      </c>
      <c r="T10" s="59">
        <f t="shared" ref="T10:T17" si="5">IF(($E10      =0),0,(($P10      /$E10      )*100))</f>
        <v>89.578947368421055</v>
      </c>
      <c r="U10" s="61">
        <f t="shared" ref="U10:U17" si="6">IF(($E10      =0),0,(($Q10      /$E10      )*100))</f>
        <v>137.44963157894736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1900000</v>
      </c>
      <c r="C17" s="121">
        <f>SUM(C9:C16)</f>
        <v>0</v>
      </c>
      <c r="D17" s="121"/>
      <c r="E17" s="121">
        <f t="shared" si="0"/>
        <v>1900000</v>
      </c>
      <c r="F17" s="122">
        <f t="shared" ref="F17:O17" si="7">SUM(F9:F16)</f>
        <v>1900000</v>
      </c>
      <c r="G17" s="123">
        <f t="shared" si="7"/>
        <v>1900000</v>
      </c>
      <c r="H17" s="122">
        <f t="shared" si="7"/>
        <v>505000</v>
      </c>
      <c r="I17" s="123">
        <f t="shared" si="7"/>
        <v>504775</v>
      </c>
      <c r="J17" s="122">
        <f t="shared" si="7"/>
        <v>536000</v>
      </c>
      <c r="K17" s="123">
        <f t="shared" si="7"/>
        <v>307187</v>
      </c>
      <c r="L17" s="122">
        <f t="shared" si="7"/>
        <v>661000</v>
      </c>
      <c r="M17" s="123">
        <f t="shared" si="7"/>
        <v>1275395</v>
      </c>
      <c r="N17" s="122">
        <f t="shared" si="7"/>
        <v>0</v>
      </c>
      <c r="O17" s="123">
        <f t="shared" si="7"/>
        <v>524186</v>
      </c>
      <c r="P17" s="122">
        <f t="shared" si="1"/>
        <v>1702000</v>
      </c>
      <c r="Q17" s="123">
        <f t="shared" si="2"/>
        <v>2611543</v>
      </c>
      <c r="R17" s="63">
        <f t="shared" si="3"/>
        <v>-100</v>
      </c>
      <c r="S17" s="64">
        <f t="shared" si="4"/>
        <v>-58.900105457524923</v>
      </c>
      <c r="T17" s="63">
        <f>IF((SUM($E9:$E14))=0,0,(P17/(SUM($E9:$E14))*100))</f>
        <v>89.578947368421055</v>
      </c>
      <c r="U17" s="65">
        <f>IF((SUM($E9:$E14))=0,0,(Q17/(SUM($E9:$E14))*100))</f>
        <v>137.44963157894736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>
        <v>9160000</v>
      </c>
      <c r="C22" s="118">
        <v>5000000</v>
      </c>
      <c r="D22" s="118"/>
      <c r="E22" s="118">
        <f t="shared" si="8"/>
        <v>14160000</v>
      </c>
      <c r="F22" s="119">
        <v>14160000</v>
      </c>
      <c r="G22" s="120">
        <v>14160000</v>
      </c>
      <c r="H22" s="119">
        <v>2993000</v>
      </c>
      <c r="I22" s="120"/>
      <c r="J22" s="119">
        <v>2604000</v>
      </c>
      <c r="K22" s="120"/>
      <c r="L22" s="119">
        <v>2544000</v>
      </c>
      <c r="M22" s="120"/>
      <c r="N22" s="119">
        <v>612000</v>
      </c>
      <c r="O22" s="120"/>
      <c r="P22" s="119">
        <f t="shared" si="9"/>
        <v>8753000</v>
      </c>
      <c r="Q22" s="120">
        <f t="shared" si="10"/>
        <v>0</v>
      </c>
      <c r="R22" s="59">
        <f t="shared" si="11"/>
        <v>-75.943396226415089</v>
      </c>
      <c r="S22" s="60">
        <f t="shared" si="12"/>
        <v>0</v>
      </c>
      <c r="T22" s="59">
        <f t="shared" si="13"/>
        <v>61.814971751412429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9160000</v>
      </c>
      <c r="C26" s="121">
        <f>SUM(C19:C25)</f>
        <v>5000000</v>
      </c>
      <c r="D26" s="121"/>
      <c r="E26" s="121">
        <f t="shared" si="8"/>
        <v>14160000</v>
      </c>
      <c r="F26" s="122">
        <f t="shared" ref="F26:O26" si="15">SUM(F19:F25)</f>
        <v>14160000</v>
      </c>
      <c r="G26" s="123">
        <f t="shared" si="15"/>
        <v>14160000</v>
      </c>
      <c r="H26" s="122">
        <f t="shared" si="15"/>
        <v>2993000</v>
      </c>
      <c r="I26" s="123">
        <f t="shared" si="15"/>
        <v>0</v>
      </c>
      <c r="J26" s="122">
        <f t="shared" si="15"/>
        <v>2604000</v>
      </c>
      <c r="K26" s="123">
        <f t="shared" si="15"/>
        <v>0</v>
      </c>
      <c r="L26" s="122">
        <f t="shared" si="15"/>
        <v>2544000</v>
      </c>
      <c r="M26" s="123">
        <f t="shared" si="15"/>
        <v>0</v>
      </c>
      <c r="N26" s="122">
        <f t="shared" si="15"/>
        <v>612000</v>
      </c>
      <c r="O26" s="123">
        <f t="shared" si="15"/>
        <v>0</v>
      </c>
      <c r="P26" s="122">
        <f t="shared" si="9"/>
        <v>8753000</v>
      </c>
      <c r="Q26" s="123">
        <f t="shared" si="10"/>
        <v>0</v>
      </c>
      <c r="R26" s="63">
        <f t="shared" si="11"/>
        <v>-75.943396226415089</v>
      </c>
      <c r="S26" s="64">
        <f t="shared" si="12"/>
        <v>0</v>
      </c>
      <c r="T26" s="63">
        <f>IF(($E26-$E21-$E25)   =0,0,($P26   /($E26-$E21-$E25)   )*100)</f>
        <v>61.814971751412429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2443000</v>
      </c>
      <c r="C34" s="118"/>
      <c r="D34" s="118"/>
      <c r="E34" s="118">
        <f>$B34      +$C34      +$D34</f>
        <v>2443000</v>
      </c>
      <c r="F34" s="119">
        <v>2443000</v>
      </c>
      <c r="G34" s="120">
        <v>2443000</v>
      </c>
      <c r="H34" s="119">
        <v>611000</v>
      </c>
      <c r="I34" s="120">
        <v>611000</v>
      </c>
      <c r="J34" s="119">
        <v>241000</v>
      </c>
      <c r="K34" s="120">
        <v>1099000</v>
      </c>
      <c r="L34" s="119"/>
      <c r="M34" s="120">
        <v>733000</v>
      </c>
      <c r="N34" s="119"/>
      <c r="O34" s="120"/>
      <c r="P34" s="119">
        <f>$H34      +$J34      +$L34      +$N34</f>
        <v>852000</v>
      </c>
      <c r="Q34" s="120">
        <f>$I34      +$K34      +$M34      +$O34</f>
        <v>2443000</v>
      </c>
      <c r="R34" s="59">
        <f>IF(($L34      =0),0,((($N34      -$L34      )/$L34      )*100))</f>
        <v>0</v>
      </c>
      <c r="S34" s="60">
        <f>IF(($M34      =0),0,((($O34      -$M34      )/$M34      )*100))</f>
        <v>-100</v>
      </c>
      <c r="T34" s="59">
        <f>IF(($E34      =0),0,(($P34      /$E34      )*100))</f>
        <v>34.875153499795339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2443000</v>
      </c>
      <c r="C35" s="121">
        <f>C34</f>
        <v>0</v>
      </c>
      <c r="D35" s="121"/>
      <c r="E35" s="121">
        <f>$B35      +$C35      +$D35</f>
        <v>2443000</v>
      </c>
      <c r="F35" s="122">
        <f t="shared" ref="F35:O35" si="17">F34</f>
        <v>2443000</v>
      </c>
      <c r="G35" s="123">
        <f t="shared" si="17"/>
        <v>2443000</v>
      </c>
      <c r="H35" s="122">
        <f t="shared" si="17"/>
        <v>611000</v>
      </c>
      <c r="I35" s="123">
        <f t="shared" si="17"/>
        <v>611000</v>
      </c>
      <c r="J35" s="122">
        <f t="shared" si="17"/>
        <v>241000</v>
      </c>
      <c r="K35" s="123">
        <f t="shared" si="17"/>
        <v>1099000</v>
      </c>
      <c r="L35" s="122">
        <f t="shared" si="17"/>
        <v>0</v>
      </c>
      <c r="M35" s="123">
        <f t="shared" si="17"/>
        <v>733000</v>
      </c>
      <c r="N35" s="122">
        <f t="shared" si="17"/>
        <v>0</v>
      </c>
      <c r="O35" s="123">
        <f t="shared" si="17"/>
        <v>0</v>
      </c>
      <c r="P35" s="122">
        <f>$H35      +$J35      +$L35      +$N35</f>
        <v>852000</v>
      </c>
      <c r="Q35" s="123">
        <f>$I35      +$K35      +$M35      +$O35</f>
        <v>2443000</v>
      </c>
      <c r="R35" s="63">
        <f>IF(($L35      =0),0,((($N35      -$L35      )/$L35      )*100))</f>
        <v>0</v>
      </c>
      <c r="S35" s="64">
        <f>IF(($M35      =0),0,((($O35      -$M35      )/$M35      )*100))</f>
        <v>-100</v>
      </c>
      <c r="T35" s="63">
        <f>IF($E35   =0,0,($P35   /$E35   )*100)</f>
        <v>34.875153499795339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5436000</v>
      </c>
      <c r="C37" s="118"/>
      <c r="D37" s="118"/>
      <c r="E37" s="118">
        <f t="shared" ref="E37:E42" si="18">$B37      +$C37      +$D37</f>
        <v>5436000</v>
      </c>
      <c r="F37" s="119">
        <v>5436000</v>
      </c>
      <c r="G37" s="120">
        <v>2446000</v>
      </c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13882000</v>
      </c>
      <c r="C38" s="118">
        <v>2634000</v>
      </c>
      <c r="D38" s="118"/>
      <c r="E38" s="118">
        <f t="shared" si="18"/>
        <v>16516000</v>
      </c>
      <c r="F38" s="119">
        <v>13882000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19318000</v>
      </c>
      <c r="C42" s="121">
        <f>SUM(C37:C41)</f>
        <v>2634000</v>
      </c>
      <c r="D42" s="121"/>
      <c r="E42" s="121">
        <f t="shared" si="18"/>
        <v>21952000</v>
      </c>
      <c r="F42" s="122">
        <f t="shared" ref="F42:O42" si="25">SUM(F37:F41)</f>
        <v>19318000</v>
      </c>
      <c r="G42" s="123">
        <f t="shared" si="25"/>
        <v>2446000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32821000</v>
      </c>
      <c r="C69" s="130">
        <f>SUM(C9:C16,C19:C25,C28:C31,C34,C37:C41,C44:C54,C57:C60,C63:C67)</f>
        <v>7634000</v>
      </c>
      <c r="D69" s="130"/>
      <c r="E69" s="130">
        <f t="shared" si="35"/>
        <v>40455000</v>
      </c>
      <c r="F69" s="131">
        <f t="shared" ref="F69:O69" si="43">SUM(F9:F16,F19:F25,F28:F31,F34,F37:F41,F44:F54,F57:F60,F63:F67)</f>
        <v>37821000</v>
      </c>
      <c r="G69" s="132">
        <f t="shared" si="43"/>
        <v>20949000</v>
      </c>
      <c r="H69" s="131">
        <f t="shared" si="43"/>
        <v>4109000</v>
      </c>
      <c r="I69" s="132">
        <f t="shared" si="43"/>
        <v>1115775</v>
      </c>
      <c r="J69" s="131">
        <f t="shared" si="43"/>
        <v>3381000</v>
      </c>
      <c r="K69" s="132">
        <f t="shared" si="43"/>
        <v>1406187</v>
      </c>
      <c r="L69" s="131">
        <f t="shared" si="43"/>
        <v>3205000</v>
      </c>
      <c r="M69" s="132">
        <f t="shared" si="43"/>
        <v>2008395</v>
      </c>
      <c r="N69" s="131">
        <f t="shared" si="43"/>
        <v>612000</v>
      </c>
      <c r="O69" s="132">
        <f t="shared" si="43"/>
        <v>524186</v>
      </c>
      <c r="P69" s="131">
        <f t="shared" si="36"/>
        <v>11307000</v>
      </c>
      <c r="Q69" s="132">
        <f t="shared" si="37"/>
        <v>5054543</v>
      </c>
      <c r="R69" s="72">
        <f t="shared" si="38"/>
        <v>-80.904836193447736</v>
      </c>
      <c r="S69" s="73">
        <f t="shared" si="39"/>
        <v>-73.900253685156557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47.232549396382474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21.114261247336984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76853000</v>
      </c>
      <c r="C71" s="118"/>
      <c r="D71" s="118"/>
      <c r="E71" s="118">
        <f>$B71      +$C71      +$D71</f>
        <v>76853000</v>
      </c>
      <c r="F71" s="119">
        <v>76853000</v>
      </c>
      <c r="G71" s="120">
        <v>76853000</v>
      </c>
      <c r="H71" s="119">
        <v>22318000</v>
      </c>
      <c r="I71" s="120">
        <v>22318146</v>
      </c>
      <c r="J71" s="119">
        <v>31508000</v>
      </c>
      <c r="K71" s="120">
        <v>31507758</v>
      </c>
      <c r="L71" s="119">
        <v>4620000</v>
      </c>
      <c r="M71" s="120">
        <v>3892438</v>
      </c>
      <c r="N71" s="119">
        <v>18407000</v>
      </c>
      <c r="O71" s="120">
        <v>22406107</v>
      </c>
      <c r="P71" s="119">
        <f>$H71      +$J71      +$L71      +$N71</f>
        <v>76853000</v>
      </c>
      <c r="Q71" s="120">
        <f>$I71      +$K71      +$M71      +$O71</f>
        <v>80124449</v>
      </c>
      <c r="R71" s="59">
        <f>IF(($L71      =0),0,((($N71      -$L71      )/$L71      )*100))</f>
        <v>298.41991341991343</v>
      </c>
      <c r="S71" s="60">
        <f>IF(($M71      =0),0,((($O71      -$M71      )/$M71      )*100))</f>
        <v>475.63169920754041</v>
      </c>
      <c r="T71" s="59">
        <f>IF(($E71      =0),0,(($P71      /$E71      )*100))</f>
        <v>100</v>
      </c>
      <c r="U71" s="61">
        <f>IF(($E71      =0),0,(($Q71      /$E71      )*100))</f>
        <v>104.25676160982655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76853000</v>
      </c>
      <c r="C73" s="127">
        <f>SUM(C71:C72)</f>
        <v>0</v>
      </c>
      <c r="D73" s="127"/>
      <c r="E73" s="127">
        <f>$B73      +$C73      +$D73</f>
        <v>76853000</v>
      </c>
      <c r="F73" s="128">
        <f t="shared" ref="F73:O73" si="44">SUM(F71:F72)</f>
        <v>76853000</v>
      </c>
      <c r="G73" s="129">
        <f t="shared" si="44"/>
        <v>76853000</v>
      </c>
      <c r="H73" s="128">
        <f t="shared" si="44"/>
        <v>22318000</v>
      </c>
      <c r="I73" s="129">
        <f t="shared" si="44"/>
        <v>22318146</v>
      </c>
      <c r="J73" s="128">
        <f t="shared" si="44"/>
        <v>31508000</v>
      </c>
      <c r="K73" s="129">
        <f t="shared" si="44"/>
        <v>31507758</v>
      </c>
      <c r="L73" s="128">
        <f t="shared" si="44"/>
        <v>4620000</v>
      </c>
      <c r="M73" s="129">
        <f t="shared" si="44"/>
        <v>3892438</v>
      </c>
      <c r="N73" s="128">
        <f t="shared" si="44"/>
        <v>18407000</v>
      </c>
      <c r="O73" s="129">
        <f t="shared" si="44"/>
        <v>22406107</v>
      </c>
      <c r="P73" s="128">
        <f>$H73      +$J73      +$L73      +$N73</f>
        <v>76853000</v>
      </c>
      <c r="Q73" s="129">
        <f>$I73      +$K73      +$M73      +$O73</f>
        <v>80124449</v>
      </c>
      <c r="R73" s="68">
        <f>IF(($L73      =0),0,((($N73      -$L73      )/$L73      )*100))</f>
        <v>298.41991341991343</v>
      </c>
      <c r="S73" s="69">
        <f>IF(($M73      =0),0,((($O73      -$M73      )/$M73      )*100))</f>
        <v>475.63169920754041</v>
      </c>
      <c r="T73" s="68">
        <f>IF(($E71      =0),0,(($P71      /$E71      )*100))</f>
        <v>100</v>
      </c>
      <c r="U73" s="70">
        <f>IF($E71   =0,0,($Q71   /$E71 )*100)</f>
        <v>104.25676160982655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76853000</v>
      </c>
      <c r="C74" s="130">
        <f>SUM(C71:C72)</f>
        <v>0</v>
      </c>
      <c r="D74" s="130"/>
      <c r="E74" s="130">
        <f>$B74      +$C74      +$D74</f>
        <v>76853000</v>
      </c>
      <c r="F74" s="131">
        <f t="shared" ref="F74:O74" si="45">SUM(F71:F72)</f>
        <v>76853000</v>
      </c>
      <c r="G74" s="132">
        <f t="shared" si="45"/>
        <v>76853000</v>
      </c>
      <c r="H74" s="131">
        <f t="shared" si="45"/>
        <v>22318000</v>
      </c>
      <c r="I74" s="132">
        <f t="shared" si="45"/>
        <v>22318146</v>
      </c>
      <c r="J74" s="131">
        <f t="shared" si="45"/>
        <v>31508000</v>
      </c>
      <c r="K74" s="132">
        <f t="shared" si="45"/>
        <v>31507758</v>
      </c>
      <c r="L74" s="131">
        <f t="shared" si="45"/>
        <v>4620000</v>
      </c>
      <c r="M74" s="132">
        <f t="shared" si="45"/>
        <v>3892438</v>
      </c>
      <c r="N74" s="131">
        <f t="shared" si="45"/>
        <v>18407000</v>
      </c>
      <c r="O74" s="132">
        <f t="shared" si="45"/>
        <v>22406107</v>
      </c>
      <c r="P74" s="131">
        <f>$H74      +$J74      +$L74      +$N74</f>
        <v>76853000</v>
      </c>
      <c r="Q74" s="132">
        <f>$I74      +$K74      +$M74      +$O74</f>
        <v>80124449</v>
      </c>
      <c r="R74" s="72">
        <f>IF(($L74      =0),0,((($N74      -$L74      )/$L74      )*100))</f>
        <v>298.41991341991343</v>
      </c>
      <c r="S74" s="73">
        <f>IF(($M74      =0),0,((($O74      -$M74      )/$M74      )*100))</f>
        <v>475.63169920754041</v>
      </c>
      <c r="T74" s="72">
        <f>IF(($E71      =0),0,(($P71      /$E71      )*100))</f>
        <v>100</v>
      </c>
      <c r="U74" s="76">
        <f>IF($E71   =0,0,($Q71   /$E71 )*100)</f>
        <v>104.25676160982655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109674000</v>
      </c>
      <c r="C75" s="130">
        <f>SUM(C9:C16,C19:C25,C28:C31,C34,C37:C41,C44:C54,C57:C60,C63:C67,C71:C72)</f>
        <v>7634000</v>
      </c>
      <c r="D75" s="130"/>
      <c r="E75" s="130">
        <f>$B75      +$C75      +$D75</f>
        <v>117308000</v>
      </c>
      <c r="F75" s="131">
        <f t="shared" ref="F75:O75" si="46">SUM(F9:F16,F19:F25,F28:F31,F34,F37:F41,F44:F54,F57:F60,F63:F67,F71:F72)</f>
        <v>114674000</v>
      </c>
      <c r="G75" s="132">
        <f t="shared" si="46"/>
        <v>97802000</v>
      </c>
      <c r="H75" s="131">
        <f t="shared" si="46"/>
        <v>26427000</v>
      </c>
      <c r="I75" s="132">
        <f t="shared" si="46"/>
        <v>23433921</v>
      </c>
      <c r="J75" s="131">
        <f t="shared" si="46"/>
        <v>34889000</v>
      </c>
      <c r="K75" s="132">
        <f t="shared" si="46"/>
        <v>32913945</v>
      </c>
      <c r="L75" s="131">
        <f t="shared" si="46"/>
        <v>7825000</v>
      </c>
      <c r="M75" s="132">
        <f t="shared" si="46"/>
        <v>5900833</v>
      </c>
      <c r="N75" s="131">
        <f t="shared" si="46"/>
        <v>19019000</v>
      </c>
      <c r="O75" s="132">
        <f t="shared" si="46"/>
        <v>22930293</v>
      </c>
      <c r="P75" s="131">
        <f>$H75      +$J75      +$L75      +$N75</f>
        <v>88160000</v>
      </c>
      <c r="Q75" s="132">
        <f>$I75      +$K75      +$M75      +$O75</f>
        <v>85178992</v>
      </c>
      <c r="R75" s="72">
        <f>IF(($L75      =0),0,((($N75      -$L75      )/$L75      )*100))</f>
        <v>143.05431309904154</v>
      </c>
      <c r="S75" s="73">
        <f>IF(($M75      =0),0,((($O75      -$M75      )/$M75      )*100))</f>
        <v>288.59416967062106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87.467259306294153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84.509675371061206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141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142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143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144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145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146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147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148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149</v>
      </c>
    </row>
    <row r="118" spans="1:23" x14ac:dyDescent="0.2">
      <c r="A118" s="35" t="s">
        <v>150</v>
      </c>
    </row>
    <row r="119" spans="1:23" x14ac:dyDescent="0.2">
      <c r="A119" s="35" t="s">
        <v>151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152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153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154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W7OHuxukJGlVGG9sn4StC8okCahfFpsFcc8RCW6E5kCreZnnssQ3J7ax6P0ji4E0y6DXQR0VXJZc1g3X9sWA/Q==" saltValue="bz/EBTvq2n5ONAdrrdMT2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2500000</v>
      </c>
      <c r="C10" s="118"/>
      <c r="D10" s="118"/>
      <c r="E10" s="118">
        <f t="shared" ref="E10:E17" si="0">$B10      +$C10      +$D10</f>
        <v>2500000</v>
      </c>
      <c r="F10" s="119">
        <v>2500000</v>
      </c>
      <c r="G10" s="120">
        <v>2500000</v>
      </c>
      <c r="H10" s="119">
        <v>138000</v>
      </c>
      <c r="I10" s="120">
        <v>135504</v>
      </c>
      <c r="J10" s="119"/>
      <c r="K10" s="120">
        <v>216776</v>
      </c>
      <c r="L10" s="119">
        <v>2019000</v>
      </c>
      <c r="M10" s="120">
        <v>1669942</v>
      </c>
      <c r="N10" s="119"/>
      <c r="O10" s="120">
        <v>544713</v>
      </c>
      <c r="P10" s="119">
        <f t="shared" ref="P10:P17" si="1">$H10      +$J10      +$L10      +$N10</f>
        <v>2157000</v>
      </c>
      <c r="Q10" s="120">
        <f t="shared" ref="Q10:Q17" si="2">$I10      +$K10      +$M10      +$O10</f>
        <v>2566935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-67.381322225562329</v>
      </c>
      <c r="T10" s="59">
        <f t="shared" ref="T10:T17" si="5">IF(($E10      =0),0,(($P10      /$E10      )*100))</f>
        <v>86.28</v>
      </c>
      <c r="U10" s="61">
        <f t="shared" ref="U10:U17" si="6">IF(($E10      =0),0,(($Q10      /$E10      )*100))</f>
        <v>102.67740000000001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42600000</v>
      </c>
      <c r="C14" s="118"/>
      <c r="D14" s="118"/>
      <c r="E14" s="118">
        <f t="shared" si="0"/>
        <v>42600000</v>
      </c>
      <c r="F14" s="119">
        <v>42600000</v>
      </c>
      <c r="G14" s="120">
        <v>41614000</v>
      </c>
      <c r="H14" s="119">
        <v>15947000</v>
      </c>
      <c r="I14" s="120">
        <v>14818344</v>
      </c>
      <c r="J14" s="119"/>
      <c r="K14" s="120">
        <v>4950817</v>
      </c>
      <c r="L14" s="119">
        <v>12959000</v>
      </c>
      <c r="M14" s="120">
        <v>4648985</v>
      </c>
      <c r="N14" s="119">
        <v>12708000</v>
      </c>
      <c r="O14" s="120">
        <v>7861182</v>
      </c>
      <c r="P14" s="119">
        <f t="shared" si="1"/>
        <v>41614000</v>
      </c>
      <c r="Q14" s="120">
        <f t="shared" si="2"/>
        <v>32279328</v>
      </c>
      <c r="R14" s="59">
        <f t="shared" si="3"/>
        <v>-1.9368778455127709</v>
      </c>
      <c r="S14" s="60">
        <f t="shared" si="4"/>
        <v>69.0945873131447</v>
      </c>
      <c r="T14" s="59">
        <f t="shared" si="5"/>
        <v>97.685446009389679</v>
      </c>
      <c r="U14" s="61">
        <f t="shared" si="6"/>
        <v>75.773070422535213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4500000</v>
      </c>
      <c r="C15" s="118"/>
      <c r="D15" s="118"/>
      <c r="E15" s="118">
        <f t="shared" si="0"/>
        <v>4500000</v>
      </c>
      <c r="F15" s="119">
        <v>4500000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49600000</v>
      </c>
      <c r="C17" s="121">
        <f>SUM(C9:C16)</f>
        <v>0</v>
      </c>
      <c r="D17" s="121"/>
      <c r="E17" s="121">
        <f t="shared" si="0"/>
        <v>49600000</v>
      </c>
      <c r="F17" s="122">
        <f t="shared" ref="F17:O17" si="7">SUM(F9:F16)</f>
        <v>49600000</v>
      </c>
      <c r="G17" s="123">
        <f t="shared" si="7"/>
        <v>44114000</v>
      </c>
      <c r="H17" s="122">
        <f t="shared" si="7"/>
        <v>16085000</v>
      </c>
      <c r="I17" s="123">
        <f t="shared" si="7"/>
        <v>14953848</v>
      </c>
      <c r="J17" s="122">
        <f t="shared" si="7"/>
        <v>0</v>
      </c>
      <c r="K17" s="123">
        <f t="shared" si="7"/>
        <v>5167593</v>
      </c>
      <c r="L17" s="122">
        <f t="shared" si="7"/>
        <v>14978000</v>
      </c>
      <c r="M17" s="123">
        <f t="shared" si="7"/>
        <v>6318927</v>
      </c>
      <c r="N17" s="122">
        <f t="shared" si="7"/>
        <v>12708000</v>
      </c>
      <c r="O17" s="123">
        <f t="shared" si="7"/>
        <v>8405895</v>
      </c>
      <c r="P17" s="122">
        <f t="shared" si="1"/>
        <v>43771000</v>
      </c>
      <c r="Q17" s="123">
        <f t="shared" si="2"/>
        <v>34846263</v>
      </c>
      <c r="R17" s="63">
        <f t="shared" si="3"/>
        <v>-15.155561490185606</v>
      </c>
      <c r="S17" s="64">
        <f t="shared" si="4"/>
        <v>33.027252886447336</v>
      </c>
      <c r="T17" s="63">
        <f>IF((SUM($E9:$E14))=0,0,(P17/(SUM($E9:$E14))*100))</f>
        <v>97.05321507760533</v>
      </c>
      <c r="U17" s="65">
        <f>IF((SUM($E9:$E14))=0,0,(Q17/(SUM($E9:$E14))*100))</f>
        <v>77.264441241685148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>
        <v>5000000</v>
      </c>
      <c r="C22" s="118"/>
      <c r="D22" s="118"/>
      <c r="E22" s="118">
        <f t="shared" si="8"/>
        <v>5000000</v>
      </c>
      <c r="F22" s="119">
        <v>5000000</v>
      </c>
      <c r="G22" s="120">
        <v>5000000</v>
      </c>
      <c r="H22" s="119"/>
      <c r="I22" s="120"/>
      <c r="J22" s="119"/>
      <c r="K22" s="120"/>
      <c r="L22" s="119">
        <v>1806000</v>
      </c>
      <c r="M22" s="120">
        <v>2544903</v>
      </c>
      <c r="N22" s="119">
        <v>1897000</v>
      </c>
      <c r="O22" s="120">
        <v>1081756</v>
      </c>
      <c r="P22" s="119">
        <f t="shared" si="9"/>
        <v>3703000</v>
      </c>
      <c r="Q22" s="120">
        <f t="shared" si="10"/>
        <v>3626659</v>
      </c>
      <c r="R22" s="59">
        <f t="shared" si="11"/>
        <v>5.0387596899224807</v>
      </c>
      <c r="S22" s="60">
        <f t="shared" si="12"/>
        <v>-57.493232551496064</v>
      </c>
      <c r="T22" s="59">
        <f t="shared" si="13"/>
        <v>74.06</v>
      </c>
      <c r="U22" s="61">
        <f t="shared" si="14"/>
        <v>72.533180000000002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30000000</v>
      </c>
      <c r="D23" s="118"/>
      <c r="E23" s="118">
        <f t="shared" si="8"/>
        <v>30000000</v>
      </c>
      <c r="F23" s="119">
        <v>30000000</v>
      </c>
      <c r="G23" s="120">
        <v>30000000</v>
      </c>
      <c r="H23" s="119"/>
      <c r="I23" s="120"/>
      <c r="J23" s="119"/>
      <c r="K23" s="120"/>
      <c r="L23" s="119"/>
      <c r="M23" s="120"/>
      <c r="N23" s="119">
        <v>5713000</v>
      </c>
      <c r="O23" s="120">
        <v>20759739</v>
      </c>
      <c r="P23" s="119">
        <f t="shared" si="9"/>
        <v>5713000</v>
      </c>
      <c r="Q23" s="120">
        <f t="shared" si="10"/>
        <v>20759739</v>
      </c>
      <c r="R23" s="59">
        <f t="shared" si="11"/>
        <v>0</v>
      </c>
      <c r="S23" s="60">
        <f t="shared" si="12"/>
        <v>0</v>
      </c>
      <c r="T23" s="59">
        <f t="shared" si="13"/>
        <v>19.043333333333333</v>
      </c>
      <c r="U23" s="61">
        <f t="shared" si="14"/>
        <v>69.199129999999997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5000000</v>
      </c>
      <c r="C26" s="121">
        <f>SUM(C19:C25)</f>
        <v>30000000</v>
      </c>
      <c r="D26" s="121"/>
      <c r="E26" s="121">
        <f t="shared" si="8"/>
        <v>35000000</v>
      </c>
      <c r="F26" s="122">
        <f t="shared" ref="F26:O26" si="15">SUM(F19:F25)</f>
        <v>35000000</v>
      </c>
      <c r="G26" s="123">
        <f t="shared" si="15"/>
        <v>35000000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1806000</v>
      </c>
      <c r="M26" s="123">
        <f t="shared" si="15"/>
        <v>2544903</v>
      </c>
      <c r="N26" s="122">
        <f t="shared" si="15"/>
        <v>7610000</v>
      </c>
      <c r="O26" s="123">
        <f t="shared" si="15"/>
        <v>21841495</v>
      </c>
      <c r="P26" s="122">
        <f t="shared" si="9"/>
        <v>9416000</v>
      </c>
      <c r="Q26" s="123">
        <f t="shared" si="10"/>
        <v>24386398</v>
      </c>
      <c r="R26" s="63">
        <f t="shared" si="11"/>
        <v>321.37320044296786</v>
      </c>
      <c r="S26" s="64">
        <f t="shared" si="12"/>
        <v>758.24469537738764</v>
      </c>
      <c r="T26" s="63">
        <f>IF(($E26-$E21-$E25)   =0,0,($P26   /($E26-$E21-$E25)   )*100)</f>
        <v>26.902857142857144</v>
      </c>
      <c r="U26" s="65">
        <f>IF(($E26-$E21-$E25)   =0,0,($Q26   /($E26-$E21-$E25)   )*100)</f>
        <v>69.675422857142848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2099000</v>
      </c>
      <c r="C34" s="118"/>
      <c r="D34" s="118"/>
      <c r="E34" s="118">
        <f>$B34      +$C34      +$D34</f>
        <v>2099000</v>
      </c>
      <c r="F34" s="119">
        <v>2099000</v>
      </c>
      <c r="G34" s="120">
        <v>2099000</v>
      </c>
      <c r="H34" s="119">
        <v>525000</v>
      </c>
      <c r="I34" s="120">
        <v>5746</v>
      </c>
      <c r="J34" s="119">
        <v>945000</v>
      </c>
      <c r="K34" s="120">
        <v>2002120</v>
      </c>
      <c r="L34" s="119">
        <v>91000</v>
      </c>
      <c r="M34" s="120">
        <v>1184258</v>
      </c>
      <c r="N34" s="119"/>
      <c r="O34" s="120">
        <v>1076654</v>
      </c>
      <c r="P34" s="119">
        <f>$H34      +$J34      +$L34      +$N34</f>
        <v>1561000</v>
      </c>
      <c r="Q34" s="120">
        <f>$I34      +$K34      +$M34      +$O34</f>
        <v>4268778</v>
      </c>
      <c r="R34" s="59">
        <f>IF(($L34      =0),0,((($N34      -$L34      )/$L34      )*100))</f>
        <v>-100</v>
      </c>
      <c r="S34" s="60">
        <f>IF(($M34      =0),0,((($O34      -$M34      )/$M34      )*100))</f>
        <v>-9.086195744508375</v>
      </c>
      <c r="T34" s="59">
        <f>IF(($E34      =0),0,(($P34      /$E34      )*100))</f>
        <v>74.368747022391616</v>
      </c>
      <c r="U34" s="61">
        <f>IF(($E34      =0),0,(($Q34      /$E34      )*100))</f>
        <v>203.37198666031443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2099000</v>
      </c>
      <c r="C35" s="121">
        <f>C34</f>
        <v>0</v>
      </c>
      <c r="D35" s="121"/>
      <c r="E35" s="121">
        <f>$B35      +$C35      +$D35</f>
        <v>2099000</v>
      </c>
      <c r="F35" s="122">
        <f t="shared" ref="F35:O35" si="17">F34</f>
        <v>2099000</v>
      </c>
      <c r="G35" s="123">
        <f t="shared" si="17"/>
        <v>2099000</v>
      </c>
      <c r="H35" s="122">
        <f t="shared" si="17"/>
        <v>525000</v>
      </c>
      <c r="I35" s="123">
        <f t="shared" si="17"/>
        <v>5746</v>
      </c>
      <c r="J35" s="122">
        <f t="shared" si="17"/>
        <v>945000</v>
      </c>
      <c r="K35" s="123">
        <f t="shared" si="17"/>
        <v>2002120</v>
      </c>
      <c r="L35" s="122">
        <f t="shared" si="17"/>
        <v>91000</v>
      </c>
      <c r="M35" s="123">
        <f t="shared" si="17"/>
        <v>1184258</v>
      </c>
      <c r="N35" s="122">
        <f t="shared" si="17"/>
        <v>0</v>
      </c>
      <c r="O35" s="123">
        <f t="shared" si="17"/>
        <v>1076654</v>
      </c>
      <c r="P35" s="122">
        <f>$H35      +$J35      +$L35      +$N35</f>
        <v>1561000</v>
      </c>
      <c r="Q35" s="123">
        <f>$I35      +$K35      +$M35      +$O35</f>
        <v>4268778</v>
      </c>
      <c r="R35" s="63">
        <f>IF(($L35      =0),0,((($N35      -$L35      )/$L35      )*100))</f>
        <v>-100</v>
      </c>
      <c r="S35" s="64">
        <f>IF(($M35      =0),0,((($O35      -$M35      )/$M35      )*100))</f>
        <v>-9.086195744508375</v>
      </c>
      <c r="T35" s="63">
        <f>IF($E35   =0,0,($P35   /$E35   )*100)</f>
        <v>74.368747022391616</v>
      </c>
      <c r="U35" s="65">
        <f>IF($E35   =0,0,($Q35   /$E35   )*100)</f>
        <v>203.37198666031443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34886000</v>
      </c>
      <c r="C37" s="118"/>
      <c r="D37" s="118"/>
      <c r="E37" s="118">
        <f t="shared" ref="E37:E42" si="18">$B37      +$C37      +$D37</f>
        <v>34886000</v>
      </c>
      <c r="F37" s="119">
        <v>34886000</v>
      </c>
      <c r="G37" s="120">
        <v>34886000</v>
      </c>
      <c r="H37" s="119"/>
      <c r="I37" s="120">
        <v>3516219</v>
      </c>
      <c r="J37" s="119">
        <v>18408000</v>
      </c>
      <c r="K37" s="120">
        <v>6520675</v>
      </c>
      <c r="L37" s="119">
        <v>533000</v>
      </c>
      <c r="M37" s="120">
        <v>14190354</v>
      </c>
      <c r="N37" s="119">
        <v>2172000</v>
      </c>
      <c r="O37" s="120">
        <v>18071220</v>
      </c>
      <c r="P37" s="119">
        <f t="shared" ref="P37:P42" si="19">$H37      +$J37      +$L37      +$N37</f>
        <v>21113000</v>
      </c>
      <c r="Q37" s="120">
        <f t="shared" ref="Q37:Q42" si="20">$I37      +$K37      +$M37      +$O37</f>
        <v>42298468</v>
      </c>
      <c r="R37" s="59">
        <f t="shared" ref="R37:R42" si="21">IF(($L37      =0),0,((($N37      -$L37      )/$L37      )*100))</f>
        <v>307.50469043151969</v>
      </c>
      <c r="S37" s="60">
        <f t="shared" ref="S37:S42" si="22">IF(($M37      =0),0,((($O37      -$M37      )/$M37      )*100))</f>
        <v>27.348620055567324</v>
      </c>
      <c r="T37" s="59">
        <f t="shared" ref="T37:T42" si="23">IF(($E37      =0),0,(($P37      /$E37      )*100))</f>
        <v>60.519979361348398</v>
      </c>
      <c r="U37" s="61">
        <f t="shared" ref="U37:U42" si="24">IF(($E37      =0),0,(($Q37      /$E37      )*100))</f>
        <v>121.24768675113226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12167000</v>
      </c>
      <c r="C38" s="118">
        <v>-1707000</v>
      </c>
      <c r="D38" s="118"/>
      <c r="E38" s="118">
        <f t="shared" si="18"/>
        <v>10460000</v>
      </c>
      <c r="F38" s="119">
        <v>12167000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3000000</v>
      </c>
      <c r="C40" s="118"/>
      <c r="D40" s="118"/>
      <c r="E40" s="118">
        <f t="shared" si="18"/>
        <v>3000000</v>
      </c>
      <c r="F40" s="119">
        <v>3000000</v>
      </c>
      <c r="G40" s="120">
        <v>1200000</v>
      </c>
      <c r="H40" s="119"/>
      <c r="I40" s="120"/>
      <c r="J40" s="119"/>
      <c r="K40" s="120">
        <v>-1200000</v>
      </c>
      <c r="L40" s="119"/>
      <c r="M40" s="120">
        <v>2392102</v>
      </c>
      <c r="N40" s="119"/>
      <c r="O40" s="120"/>
      <c r="P40" s="119">
        <f t="shared" si="19"/>
        <v>0</v>
      </c>
      <c r="Q40" s="120">
        <f t="shared" si="20"/>
        <v>1192102</v>
      </c>
      <c r="R40" s="59">
        <f t="shared" si="21"/>
        <v>0</v>
      </c>
      <c r="S40" s="60">
        <f t="shared" si="22"/>
        <v>-100</v>
      </c>
      <c r="T40" s="59">
        <f t="shared" si="23"/>
        <v>0</v>
      </c>
      <c r="U40" s="61">
        <f t="shared" si="24"/>
        <v>39.736733333333333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50053000</v>
      </c>
      <c r="C42" s="121">
        <f>SUM(C37:C41)</f>
        <v>-1707000</v>
      </c>
      <c r="D42" s="121"/>
      <c r="E42" s="121">
        <f t="shared" si="18"/>
        <v>48346000</v>
      </c>
      <c r="F42" s="122">
        <f t="shared" ref="F42:O42" si="25">SUM(F37:F41)</f>
        <v>50053000</v>
      </c>
      <c r="G42" s="123">
        <f t="shared" si="25"/>
        <v>36086000</v>
      </c>
      <c r="H42" s="122">
        <f t="shared" si="25"/>
        <v>0</v>
      </c>
      <c r="I42" s="123">
        <f t="shared" si="25"/>
        <v>3516219</v>
      </c>
      <c r="J42" s="122">
        <f t="shared" si="25"/>
        <v>18408000</v>
      </c>
      <c r="K42" s="123">
        <f t="shared" si="25"/>
        <v>5320675</v>
      </c>
      <c r="L42" s="122">
        <f t="shared" si="25"/>
        <v>533000</v>
      </c>
      <c r="M42" s="123">
        <f t="shared" si="25"/>
        <v>16582456</v>
      </c>
      <c r="N42" s="122">
        <f t="shared" si="25"/>
        <v>2172000</v>
      </c>
      <c r="O42" s="123">
        <f t="shared" si="25"/>
        <v>18071220</v>
      </c>
      <c r="P42" s="122">
        <f t="shared" si="19"/>
        <v>21113000</v>
      </c>
      <c r="Q42" s="123">
        <f t="shared" si="20"/>
        <v>43490570</v>
      </c>
      <c r="R42" s="63">
        <f t="shared" si="21"/>
        <v>307.50469043151969</v>
      </c>
      <c r="S42" s="64">
        <f t="shared" si="22"/>
        <v>8.9779463307485923</v>
      </c>
      <c r="T42" s="63">
        <f>IF((+$E37+$E40) =0,0,(P42   /(+$E37+$E40) )*100)</f>
        <v>55.727709444121842</v>
      </c>
      <c r="U42" s="65">
        <f>IF((+$E37+$E40) =0,0,(Q42   /(+$E37+$E40) )*100)</f>
        <v>114.79324816554927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106752000</v>
      </c>
      <c r="C69" s="130">
        <f>SUM(C9:C16,C19:C25,C28:C31,C34,C37:C41,C44:C54,C57:C60,C63:C67)</f>
        <v>28293000</v>
      </c>
      <c r="D69" s="130"/>
      <c r="E69" s="130">
        <f t="shared" si="35"/>
        <v>135045000</v>
      </c>
      <c r="F69" s="131">
        <f t="shared" ref="F69:O69" si="43">SUM(F9:F16,F19:F25,F28:F31,F34,F37:F41,F44:F54,F57:F60,F63:F67)</f>
        <v>136752000</v>
      </c>
      <c r="G69" s="132">
        <f t="shared" si="43"/>
        <v>117299000</v>
      </c>
      <c r="H69" s="131">
        <f t="shared" si="43"/>
        <v>16610000</v>
      </c>
      <c r="I69" s="132">
        <f t="shared" si="43"/>
        <v>18475813</v>
      </c>
      <c r="J69" s="131">
        <f t="shared" si="43"/>
        <v>19353000</v>
      </c>
      <c r="K69" s="132">
        <f t="shared" si="43"/>
        <v>12490388</v>
      </c>
      <c r="L69" s="131">
        <f t="shared" si="43"/>
        <v>17408000</v>
      </c>
      <c r="M69" s="132">
        <f t="shared" si="43"/>
        <v>26630544</v>
      </c>
      <c r="N69" s="131">
        <f t="shared" si="43"/>
        <v>22490000</v>
      </c>
      <c r="O69" s="132">
        <f t="shared" si="43"/>
        <v>49395264</v>
      </c>
      <c r="P69" s="131">
        <f t="shared" si="36"/>
        <v>75861000</v>
      </c>
      <c r="Q69" s="132">
        <f t="shared" si="37"/>
        <v>106992009</v>
      </c>
      <c r="R69" s="72">
        <f t="shared" si="38"/>
        <v>29.19347426470588</v>
      </c>
      <c r="S69" s="73">
        <f t="shared" si="39"/>
        <v>85.483495943605206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63.172752633551234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89.096897197818208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104858000</v>
      </c>
      <c r="C71" s="118"/>
      <c r="D71" s="118"/>
      <c r="E71" s="118">
        <f>$B71      +$C71      +$D71</f>
        <v>104858000</v>
      </c>
      <c r="F71" s="119">
        <v>104858000</v>
      </c>
      <c r="G71" s="120">
        <v>104858000</v>
      </c>
      <c r="H71" s="119">
        <v>36858000</v>
      </c>
      <c r="I71" s="120">
        <v>37991931</v>
      </c>
      <c r="J71" s="119">
        <v>44832000</v>
      </c>
      <c r="K71" s="120">
        <v>42380816</v>
      </c>
      <c r="L71" s="119">
        <v>9274000</v>
      </c>
      <c r="M71" s="120">
        <v>23228587</v>
      </c>
      <c r="N71" s="119">
        <v>13897000</v>
      </c>
      <c r="O71" s="120">
        <v>23915301</v>
      </c>
      <c r="P71" s="119">
        <f>$H71      +$J71      +$L71      +$N71</f>
        <v>104861000</v>
      </c>
      <c r="Q71" s="120">
        <f>$I71      +$K71      +$M71      +$O71</f>
        <v>127516635</v>
      </c>
      <c r="R71" s="59">
        <f>IF(($L71      =0),0,((($N71      -$L71      )/$L71      )*100))</f>
        <v>49.849040327798143</v>
      </c>
      <c r="S71" s="60">
        <f>IF(($M71      =0),0,((($O71      -$M71      )/$M71      )*100))</f>
        <v>2.9563313515367939</v>
      </c>
      <c r="T71" s="59">
        <f>IF(($E71      =0),0,(($P71      /$E71      )*100))</f>
        <v>100.00286101203532</v>
      </c>
      <c r="U71" s="61">
        <f>IF(($E71      =0),0,(($Q71      /$E71      )*100))</f>
        <v>121.60887581300426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104858000</v>
      </c>
      <c r="C73" s="127">
        <f>SUM(C71:C72)</f>
        <v>0</v>
      </c>
      <c r="D73" s="127"/>
      <c r="E73" s="127">
        <f>$B73      +$C73      +$D73</f>
        <v>104858000</v>
      </c>
      <c r="F73" s="128">
        <f t="shared" ref="F73:O73" si="44">SUM(F71:F72)</f>
        <v>104858000</v>
      </c>
      <c r="G73" s="129">
        <f t="shared" si="44"/>
        <v>104858000</v>
      </c>
      <c r="H73" s="128">
        <f t="shared" si="44"/>
        <v>36858000</v>
      </c>
      <c r="I73" s="129">
        <f t="shared" si="44"/>
        <v>37991931</v>
      </c>
      <c r="J73" s="128">
        <f t="shared" si="44"/>
        <v>44832000</v>
      </c>
      <c r="K73" s="129">
        <f t="shared" si="44"/>
        <v>42380816</v>
      </c>
      <c r="L73" s="128">
        <f t="shared" si="44"/>
        <v>9274000</v>
      </c>
      <c r="M73" s="129">
        <f t="shared" si="44"/>
        <v>23228587</v>
      </c>
      <c r="N73" s="128">
        <f t="shared" si="44"/>
        <v>13897000</v>
      </c>
      <c r="O73" s="129">
        <f t="shared" si="44"/>
        <v>23915301</v>
      </c>
      <c r="P73" s="128">
        <f>$H73      +$J73      +$L73      +$N73</f>
        <v>104861000</v>
      </c>
      <c r="Q73" s="129">
        <f>$I73      +$K73      +$M73      +$O73</f>
        <v>127516635</v>
      </c>
      <c r="R73" s="68">
        <f>IF(($L73      =0),0,((($N73      -$L73      )/$L73      )*100))</f>
        <v>49.849040327798143</v>
      </c>
      <c r="S73" s="69">
        <f>IF(($M73      =0),0,((($O73      -$M73      )/$M73      )*100))</f>
        <v>2.9563313515367939</v>
      </c>
      <c r="T73" s="68">
        <f>IF(($E71      =0),0,(($P71      /$E71      )*100))</f>
        <v>100.00286101203532</v>
      </c>
      <c r="U73" s="70">
        <f>IF($E71   =0,0,($Q71   /$E71 )*100)</f>
        <v>121.60887581300426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104858000</v>
      </c>
      <c r="C74" s="130">
        <f>SUM(C71:C72)</f>
        <v>0</v>
      </c>
      <c r="D74" s="130"/>
      <c r="E74" s="130">
        <f>$B74      +$C74      +$D74</f>
        <v>104858000</v>
      </c>
      <c r="F74" s="131">
        <f t="shared" ref="F74:O74" si="45">SUM(F71:F72)</f>
        <v>104858000</v>
      </c>
      <c r="G74" s="132">
        <f t="shared" si="45"/>
        <v>104858000</v>
      </c>
      <c r="H74" s="131">
        <f t="shared" si="45"/>
        <v>36858000</v>
      </c>
      <c r="I74" s="132">
        <f t="shared" si="45"/>
        <v>37991931</v>
      </c>
      <c r="J74" s="131">
        <f t="shared" si="45"/>
        <v>44832000</v>
      </c>
      <c r="K74" s="132">
        <f t="shared" si="45"/>
        <v>42380816</v>
      </c>
      <c r="L74" s="131">
        <f t="shared" si="45"/>
        <v>9274000</v>
      </c>
      <c r="M74" s="132">
        <f t="shared" si="45"/>
        <v>23228587</v>
      </c>
      <c r="N74" s="131">
        <f t="shared" si="45"/>
        <v>13897000</v>
      </c>
      <c r="O74" s="132">
        <f t="shared" si="45"/>
        <v>23915301</v>
      </c>
      <c r="P74" s="131">
        <f>$H74      +$J74      +$L74      +$N74</f>
        <v>104861000</v>
      </c>
      <c r="Q74" s="132">
        <f>$I74      +$K74      +$M74      +$O74</f>
        <v>127516635</v>
      </c>
      <c r="R74" s="72">
        <f>IF(($L74      =0),0,((($N74      -$L74      )/$L74      )*100))</f>
        <v>49.849040327798143</v>
      </c>
      <c r="S74" s="73">
        <f>IF(($M74      =0),0,((($O74      -$M74      )/$M74      )*100))</f>
        <v>2.9563313515367939</v>
      </c>
      <c r="T74" s="72">
        <f>IF(($E71      =0),0,(($P71      /$E71      )*100))</f>
        <v>100.00286101203532</v>
      </c>
      <c r="U74" s="76">
        <f>IF($E71   =0,0,($Q71   /$E71 )*100)</f>
        <v>121.60887581300426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211610000</v>
      </c>
      <c r="C75" s="130">
        <f>SUM(C9:C16,C19:C25,C28:C31,C34,C37:C41,C44:C54,C57:C60,C63:C67,C71:C72)</f>
        <v>28293000</v>
      </c>
      <c r="D75" s="130"/>
      <c r="E75" s="130">
        <f>$B75      +$C75      +$D75</f>
        <v>239903000</v>
      </c>
      <c r="F75" s="131">
        <f t="shared" ref="F75:O75" si="46">SUM(F9:F16,F19:F25,F28:F31,F34,F37:F41,F44:F54,F57:F60,F63:F67,F71:F72)</f>
        <v>241610000</v>
      </c>
      <c r="G75" s="132">
        <f t="shared" si="46"/>
        <v>222157000</v>
      </c>
      <c r="H75" s="131">
        <f t="shared" si="46"/>
        <v>53468000</v>
      </c>
      <c r="I75" s="132">
        <f t="shared" si="46"/>
        <v>56467744</v>
      </c>
      <c r="J75" s="131">
        <f t="shared" si="46"/>
        <v>64185000</v>
      </c>
      <c r="K75" s="132">
        <f t="shared" si="46"/>
        <v>54871204</v>
      </c>
      <c r="L75" s="131">
        <f t="shared" si="46"/>
        <v>26682000</v>
      </c>
      <c r="M75" s="132">
        <f t="shared" si="46"/>
        <v>49859131</v>
      </c>
      <c r="N75" s="131">
        <f t="shared" si="46"/>
        <v>36387000</v>
      </c>
      <c r="O75" s="132">
        <f t="shared" si="46"/>
        <v>73310565</v>
      </c>
      <c r="P75" s="131">
        <f>$H75      +$J75      +$L75      +$N75</f>
        <v>180722000</v>
      </c>
      <c r="Q75" s="132">
        <f>$I75      +$K75      +$M75      +$O75</f>
        <v>234508644</v>
      </c>
      <c r="R75" s="72">
        <f>IF(($L75      =0),0,((($N75      -$L75      )/$L75      )*100))</f>
        <v>36.372835619518781</v>
      </c>
      <c r="S75" s="73">
        <f>IF(($M75      =0),0,((($O75      -$M75      )/$M75      )*100))</f>
        <v>47.035384551728349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80.341242003529771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104.25247462690548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141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142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143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144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145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146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147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148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149</v>
      </c>
    </row>
    <row r="118" spans="1:23" x14ac:dyDescent="0.2">
      <c r="A118" s="35" t="s">
        <v>150</v>
      </c>
    </row>
    <row r="119" spans="1:23" x14ac:dyDescent="0.2">
      <c r="A119" s="35" t="s">
        <v>151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152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153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154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5+j54cpvKkNVtPkYi3g12Ph8Dl7wYlFBxbOtII3z7YKk0+AZ2QpKYfEUhzdkoQbau0DmMdzzQe1gsFhJ5J/NnQ==" saltValue="+ebToAQer4CoORNIoXImI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140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2400000</v>
      </c>
      <c r="C10" s="118"/>
      <c r="D10" s="118"/>
      <c r="E10" s="118">
        <f t="shared" ref="E10:E17" si="0">$B10      +$C10      +$D10</f>
        <v>2400000</v>
      </c>
      <c r="F10" s="119">
        <v>2400000</v>
      </c>
      <c r="G10" s="120">
        <v>2400000</v>
      </c>
      <c r="H10" s="119">
        <v>513000</v>
      </c>
      <c r="I10" s="120">
        <v>512943</v>
      </c>
      <c r="J10" s="119">
        <v>123000</v>
      </c>
      <c r="K10" s="120">
        <v>154517</v>
      </c>
      <c r="L10" s="119">
        <v>1417000</v>
      </c>
      <c r="M10" s="120">
        <v>1408432</v>
      </c>
      <c r="N10" s="119">
        <v>316000</v>
      </c>
      <c r="O10" s="120">
        <v>131163</v>
      </c>
      <c r="P10" s="119">
        <f t="shared" ref="P10:P17" si="1">$H10      +$J10      +$L10      +$N10</f>
        <v>2369000</v>
      </c>
      <c r="Q10" s="120">
        <f t="shared" ref="Q10:Q17" si="2">$I10      +$K10      +$M10      +$O10</f>
        <v>2207055</v>
      </c>
      <c r="R10" s="59">
        <f t="shared" ref="R10:R17" si="3">IF(($L10      =0),0,((($N10      -$L10      )/$L10      )*100))</f>
        <v>-77.699364855328156</v>
      </c>
      <c r="S10" s="60">
        <f t="shared" ref="S10:S17" si="4">IF(($M10      =0),0,((($O10      -$M10      )/$M10      )*100))</f>
        <v>-90.687303327388193</v>
      </c>
      <c r="T10" s="59">
        <f t="shared" ref="T10:T17" si="5">IF(($E10      =0),0,(($P10      /$E10      )*100))</f>
        <v>98.708333333333329</v>
      </c>
      <c r="U10" s="61">
        <f t="shared" ref="U10:U17" si="6">IF(($E10      =0),0,(($Q10      /$E10      )*100))</f>
        <v>91.960624999999993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2400000</v>
      </c>
      <c r="C17" s="121">
        <f>SUM(C9:C16)</f>
        <v>0</v>
      </c>
      <c r="D17" s="121"/>
      <c r="E17" s="121">
        <f t="shared" si="0"/>
        <v>2400000</v>
      </c>
      <c r="F17" s="122">
        <f t="shared" ref="F17:O17" si="7">SUM(F9:F16)</f>
        <v>2400000</v>
      </c>
      <c r="G17" s="123">
        <f t="shared" si="7"/>
        <v>2400000</v>
      </c>
      <c r="H17" s="122">
        <f t="shared" si="7"/>
        <v>513000</v>
      </c>
      <c r="I17" s="123">
        <f t="shared" si="7"/>
        <v>512943</v>
      </c>
      <c r="J17" s="122">
        <f t="shared" si="7"/>
        <v>123000</v>
      </c>
      <c r="K17" s="123">
        <f t="shared" si="7"/>
        <v>154517</v>
      </c>
      <c r="L17" s="122">
        <f t="shared" si="7"/>
        <v>1417000</v>
      </c>
      <c r="M17" s="123">
        <f t="shared" si="7"/>
        <v>1408432</v>
      </c>
      <c r="N17" s="122">
        <f t="shared" si="7"/>
        <v>316000</v>
      </c>
      <c r="O17" s="123">
        <f t="shared" si="7"/>
        <v>131163</v>
      </c>
      <c r="P17" s="122">
        <f t="shared" si="1"/>
        <v>2369000</v>
      </c>
      <c r="Q17" s="123">
        <f t="shared" si="2"/>
        <v>2207055</v>
      </c>
      <c r="R17" s="63">
        <f t="shared" si="3"/>
        <v>-77.699364855328156</v>
      </c>
      <c r="S17" s="64">
        <f t="shared" si="4"/>
        <v>-90.687303327388193</v>
      </c>
      <c r="T17" s="63">
        <f>IF((SUM($E9:$E14))=0,0,(P17/(SUM($E9:$E14))*100))</f>
        <v>98.708333333333329</v>
      </c>
      <c r="U17" s="65">
        <f>IF((SUM($E9:$E14))=0,0,(Q17/(SUM($E9:$E14))*100))</f>
        <v>91.960624999999993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2686000</v>
      </c>
      <c r="C31" s="118"/>
      <c r="D31" s="118"/>
      <c r="E31" s="118">
        <f>$B31      +$C31      +$D31</f>
        <v>2686000</v>
      </c>
      <c r="F31" s="119">
        <v>2686000</v>
      </c>
      <c r="G31" s="120">
        <v>2686000</v>
      </c>
      <c r="H31" s="119"/>
      <c r="I31" s="120"/>
      <c r="J31" s="119">
        <v>411000</v>
      </c>
      <c r="K31" s="120">
        <v>430151</v>
      </c>
      <c r="L31" s="119">
        <v>327000</v>
      </c>
      <c r="M31" s="120">
        <v>674280</v>
      </c>
      <c r="N31" s="119">
        <v>1948000</v>
      </c>
      <c r="O31" s="120">
        <v>767611</v>
      </c>
      <c r="P31" s="119">
        <f>$H31      +$J31      +$L31      +$N31</f>
        <v>2686000</v>
      </c>
      <c r="Q31" s="120">
        <f>$I31      +$K31      +$M31      +$O31</f>
        <v>1872042</v>
      </c>
      <c r="R31" s="59">
        <f>IF(($L31      =0),0,((($N31      -$L31      )/$L31      )*100))</f>
        <v>495.71865443425082</v>
      </c>
      <c r="S31" s="60">
        <f>IF(($M31      =0),0,((($O31      -$M31      )/$M31      )*100))</f>
        <v>13.841579165925136</v>
      </c>
      <c r="T31" s="59">
        <f>IF(($E31      =0),0,(($P31      /$E31      )*100))</f>
        <v>100</v>
      </c>
      <c r="U31" s="61">
        <f>IF(($E31      =0),0,(($Q31      /$E31      )*100))</f>
        <v>69.696276991809384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2686000</v>
      </c>
      <c r="C32" s="121">
        <f>SUM(C28:C31)</f>
        <v>0</v>
      </c>
      <c r="D32" s="121"/>
      <c r="E32" s="121">
        <f>$B32      +$C32      +$D32</f>
        <v>2686000</v>
      </c>
      <c r="F32" s="122">
        <f t="shared" ref="F32:O32" si="16">SUM(F28:F31)</f>
        <v>2686000</v>
      </c>
      <c r="G32" s="123">
        <f t="shared" si="16"/>
        <v>2686000</v>
      </c>
      <c r="H32" s="122">
        <f t="shared" si="16"/>
        <v>0</v>
      </c>
      <c r="I32" s="123">
        <f t="shared" si="16"/>
        <v>0</v>
      </c>
      <c r="J32" s="122">
        <f t="shared" si="16"/>
        <v>411000</v>
      </c>
      <c r="K32" s="123">
        <f t="shared" si="16"/>
        <v>430151</v>
      </c>
      <c r="L32" s="122">
        <f t="shared" si="16"/>
        <v>327000</v>
      </c>
      <c r="M32" s="123">
        <f t="shared" si="16"/>
        <v>674280</v>
      </c>
      <c r="N32" s="122">
        <f t="shared" si="16"/>
        <v>1948000</v>
      </c>
      <c r="O32" s="123">
        <f t="shared" si="16"/>
        <v>767611</v>
      </c>
      <c r="P32" s="122">
        <f>$H32      +$J32      +$L32      +$N32</f>
        <v>2686000</v>
      </c>
      <c r="Q32" s="123">
        <f>$I32      +$K32      +$M32      +$O32</f>
        <v>1872042</v>
      </c>
      <c r="R32" s="63">
        <f>IF(($L32      =0),0,((($N32      -$L32      )/$L32      )*100))</f>
        <v>495.71865443425082</v>
      </c>
      <c r="S32" s="64">
        <f>IF(($M32      =0),0,((($O32      -$M32      )/$M32      )*100))</f>
        <v>13.841579165925136</v>
      </c>
      <c r="T32" s="63">
        <f>IF($E32   =0,0,($P32   /$E32   )*100)</f>
        <v>100</v>
      </c>
      <c r="U32" s="65">
        <f>IF($E32   =0,0,($Q32   /$E32   )*100)</f>
        <v>69.696276991809384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8403000</v>
      </c>
      <c r="C34" s="118"/>
      <c r="D34" s="118"/>
      <c r="E34" s="118">
        <f>$B34      +$C34      +$D34</f>
        <v>8403000</v>
      </c>
      <c r="F34" s="119">
        <v>8403000</v>
      </c>
      <c r="G34" s="120">
        <v>8403000</v>
      </c>
      <c r="H34" s="119">
        <v>2101000</v>
      </c>
      <c r="I34" s="120">
        <v>2132042</v>
      </c>
      <c r="J34" s="119">
        <v>2424000</v>
      </c>
      <c r="K34" s="120">
        <v>2421392</v>
      </c>
      <c r="L34" s="119">
        <v>2486000</v>
      </c>
      <c r="M34" s="120">
        <v>2482298</v>
      </c>
      <c r="N34" s="119">
        <v>1368000</v>
      </c>
      <c r="O34" s="120">
        <v>1687007</v>
      </c>
      <c r="P34" s="119">
        <f>$H34      +$J34      +$L34      +$N34</f>
        <v>8379000</v>
      </c>
      <c r="Q34" s="120">
        <f>$I34      +$K34      +$M34      +$O34</f>
        <v>8722739</v>
      </c>
      <c r="R34" s="59">
        <f>IF(($L34      =0),0,((($N34      -$L34      )/$L34      )*100))</f>
        <v>-44.971842316975057</v>
      </c>
      <c r="S34" s="60">
        <f>IF(($M34      =0),0,((($O34      -$M34      )/$M34      )*100))</f>
        <v>-32.038498198040685</v>
      </c>
      <c r="T34" s="59">
        <f>IF(($E34      =0),0,(($P34      /$E34      )*100))</f>
        <v>99.714387718671901</v>
      </c>
      <c r="U34" s="61">
        <f>IF(($E34      =0),0,(($Q34      /$E34      )*100))</f>
        <v>103.80505771748186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8403000</v>
      </c>
      <c r="C35" s="121">
        <f>C34</f>
        <v>0</v>
      </c>
      <c r="D35" s="121"/>
      <c r="E35" s="121">
        <f>$B35      +$C35      +$D35</f>
        <v>8403000</v>
      </c>
      <c r="F35" s="122">
        <f t="shared" ref="F35:O35" si="17">F34</f>
        <v>8403000</v>
      </c>
      <c r="G35" s="123">
        <f t="shared" si="17"/>
        <v>8403000</v>
      </c>
      <c r="H35" s="122">
        <f t="shared" si="17"/>
        <v>2101000</v>
      </c>
      <c r="I35" s="123">
        <f t="shared" si="17"/>
        <v>2132042</v>
      </c>
      <c r="J35" s="122">
        <f t="shared" si="17"/>
        <v>2424000</v>
      </c>
      <c r="K35" s="123">
        <f t="shared" si="17"/>
        <v>2421392</v>
      </c>
      <c r="L35" s="122">
        <f t="shared" si="17"/>
        <v>2486000</v>
      </c>
      <c r="M35" s="123">
        <f t="shared" si="17"/>
        <v>2482298</v>
      </c>
      <c r="N35" s="122">
        <f t="shared" si="17"/>
        <v>1368000</v>
      </c>
      <c r="O35" s="123">
        <f t="shared" si="17"/>
        <v>1687007</v>
      </c>
      <c r="P35" s="122">
        <f>$H35      +$J35      +$L35      +$N35</f>
        <v>8379000</v>
      </c>
      <c r="Q35" s="123">
        <f>$I35      +$K35      +$M35      +$O35</f>
        <v>8722739</v>
      </c>
      <c r="R35" s="63">
        <f>IF(($L35      =0),0,((($N35      -$L35      )/$L35      )*100))</f>
        <v>-44.971842316975057</v>
      </c>
      <c r="S35" s="64">
        <f>IF(($M35      =0),0,((($O35      -$M35      )/$M35      )*100))</f>
        <v>-32.038498198040685</v>
      </c>
      <c r="T35" s="63">
        <f>IF($E35   =0,0,($P35   /$E35   )*100)</f>
        <v>99.714387718671901</v>
      </c>
      <c r="U35" s="65">
        <f>IF($E35   =0,0,($Q35   /$E35   )*100)</f>
        <v>103.80505771748186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100000000</v>
      </c>
      <c r="C46" s="118"/>
      <c r="D46" s="118"/>
      <c r="E46" s="118">
        <f t="shared" si="26"/>
        <v>100000000</v>
      </c>
      <c r="F46" s="119">
        <v>100000000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>
        <v>70000000</v>
      </c>
      <c r="C54" s="118"/>
      <c r="D54" s="118"/>
      <c r="E54" s="118">
        <f t="shared" si="26"/>
        <v>70000000</v>
      </c>
      <c r="F54" s="119">
        <v>70000000</v>
      </c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170000000</v>
      </c>
      <c r="C55" s="121">
        <f>SUM(C44:C54)</f>
        <v>0</v>
      </c>
      <c r="D55" s="121"/>
      <c r="E55" s="121">
        <f t="shared" si="26"/>
        <v>170000000</v>
      </c>
      <c r="F55" s="122">
        <f t="shared" ref="F55:O55" si="33">SUM(F44:F54)</f>
        <v>170000000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183489000</v>
      </c>
      <c r="C69" s="130">
        <f>SUM(C9:C16,C19:C25,C28:C31,C34,C37:C41,C44:C54,C57:C60,C63:C67)</f>
        <v>0</v>
      </c>
      <c r="D69" s="130"/>
      <c r="E69" s="130">
        <f t="shared" si="35"/>
        <v>183489000</v>
      </c>
      <c r="F69" s="131">
        <f t="shared" ref="F69:O69" si="43">SUM(F9:F16,F19:F25,F28:F31,F34,F37:F41,F44:F54,F57:F60,F63:F67)</f>
        <v>183489000</v>
      </c>
      <c r="G69" s="132">
        <f t="shared" si="43"/>
        <v>13489000</v>
      </c>
      <c r="H69" s="131">
        <f t="shared" si="43"/>
        <v>2614000</v>
      </c>
      <c r="I69" s="132">
        <f t="shared" si="43"/>
        <v>2644985</v>
      </c>
      <c r="J69" s="131">
        <f t="shared" si="43"/>
        <v>2958000</v>
      </c>
      <c r="K69" s="132">
        <f t="shared" si="43"/>
        <v>3006060</v>
      </c>
      <c r="L69" s="131">
        <f t="shared" si="43"/>
        <v>4230000</v>
      </c>
      <c r="M69" s="132">
        <f t="shared" si="43"/>
        <v>4565010</v>
      </c>
      <c r="N69" s="131">
        <f t="shared" si="43"/>
        <v>3632000</v>
      </c>
      <c r="O69" s="132">
        <f t="shared" si="43"/>
        <v>2585781</v>
      </c>
      <c r="P69" s="131">
        <f t="shared" si="36"/>
        <v>13434000</v>
      </c>
      <c r="Q69" s="132">
        <f t="shared" si="37"/>
        <v>12801836</v>
      </c>
      <c r="R69" s="72">
        <f t="shared" si="38"/>
        <v>-14.137115839243499</v>
      </c>
      <c r="S69" s="73">
        <f t="shared" si="39"/>
        <v>-43.356509624294361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99.592260360293565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94.905745422195864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425942000</v>
      </c>
      <c r="C71" s="118"/>
      <c r="D71" s="118"/>
      <c r="E71" s="118">
        <f>$B71      +$C71      +$D71</f>
        <v>425942000</v>
      </c>
      <c r="F71" s="119">
        <v>425942000</v>
      </c>
      <c r="G71" s="120">
        <v>425942000</v>
      </c>
      <c r="H71" s="119">
        <v>81019000</v>
      </c>
      <c r="I71" s="120">
        <v>82768516</v>
      </c>
      <c r="J71" s="119">
        <v>135162000</v>
      </c>
      <c r="K71" s="120">
        <v>169236188</v>
      </c>
      <c r="L71" s="119">
        <v>161625000</v>
      </c>
      <c r="M71" s="120">
        <v>167099007</v>
      </c>
      <c r="N71" s="119">
        <v>48136000</v>
      </c>
      <c r="O71" s="120">
        <v>49314244</v>
      </c>
      <c r="P71" s="119">
        <f>$H71      +$J71      +$L71      +$N71</f>
        <v>425942000</v>
      </c>
      <c r="Q71" s="120">
        <f>$I71      +$K71      +$M71      +$O71</f>
        <v>468417955</v>
      </c>
      <c r="R71" s="59">
        <f>IF(($L71      =0),0,((($N71      -$L71      )/$L71      )*100))</f>
        <v>-70.217478731631871</v>
      </c>
      <c r="S71" s="60">
        <f>IF(($M71      =0),0,((($O71      -$M71      )/$M71      )*100))</f>
        <v>-70.488008944302109</v>
      </c>
      <c r="T71" s="59">
        <f>IF(($E71      =0),0,(($P71      /$E71      )*100))</f>
        <v>100</v>
      </c>
      <c r="U71" s="61">
        <f>IF(($E71      =0),0,(($Q71      /$E71      )*100))</f>
        <v>109.97223917810406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>
        <v>142793000</v>
      </c>
      <c r="C72" s="118"/>
      <c r="D72" s="118"/>
      <c r="E72" s="118">
        <f>$B72      +$C72      +$D72</f>
        <v>142793000</v>
      </c>
      <c r="F72" s="119">
        <v>142793000</v>
      </c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568735000</v>
      </c>
      <c r="C73" s="127">
        <f>SUM(C71:C72)</f>
        <v>0</v>
      </c>
      <c r="D73" s="127"/>
      <c r="E73" s="127">
        <f>$B73      +$C73      +$D73</f>
        <v>568735000</v>
      </c>
      <c r="F73" s="128">
        <f t="shared" ref="F73:O73" si="44">SUM(F71:F72)</f>
        <v>568735000</v>
      </c>
      <c r="G73" s="129">
        <f t="shared" si="44"/>
        <v>425942000</v>
      </c>
      <c r="H73" s="128">
        <f t="shared" si="44"/>
        <v>81019000</v>
      </c>
      <c r="I73" s="129">
        <f t="shared" si="44"/>
        <v>82768516</v>
      </c>
      <c r="J73" s="128">
        <f t="shared" si="44"/>
        <v>135162000</v>
      </c>
      <c r="K73" s="129">
        <f t="shared" si="44"/>
        <v>169236188</v>
      </c>
      <c r="L73" s="128">
        <f t="shared" si="44"/>
        <v>161625000</v>
      </c>
      <c r="M73" s="129">
        <f t="shared" si="44"/>
        <v>167099007</v>
      </c>
      <c r="N73" s="128">
        <f t="shared" si="44"/>
        <v>48136000</v>
      </c>
      <c r="O73" s="129">
        <f t="shared" si="44"/>
        <v>49314244</v>
      </c>
      <c r="P73" s="128">
        <f>$H73      +$J73      +$L73      +$N73</f>
        <v>425942000</v>
      </c>
      <c r="Q73" s="129">
        <f>$I73      +$K73      +$M73      +$O73</f>
        <v>468417955</v>
      </c>
      <c r="R73" s="68">
        <f>IF(($L73      =0),0,((($N73      -$L73      )/$L73      )*100))</f>
        <v>-70.217478731631871</v>
      </c>
      <c r="S73" s="69">
        <f>IF(($M73      =0),0,((($O73      -$M73      )/$M73      )*100))</f>
        <v>-70.488008944302109</v>
      </c>
      <c r="T73" s="68">
        <f>IF(($E71      =0),0,(($P71      /$E71      )*100))</f>
        <v>100</v>
      </c>
      <c r="U73" s="70">
        <f>IF($E71   =0,0,($Q71   /$E71 )*100)</f>
        <v>109.97223917810406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568735000</v>
      </c>
      <c r="C74" s="130">
        <f>SUM(C71:C72)</f>
        <v>0</v>
      </c>
      <c r="D74" s="130"/>
      <c r="E74" s="130">
        <f>$B74      +$C74      +$D74</f>
        <v>568735000</v>
      </c>
      <c r="F74" s="131">
        <f t="shared" ref="F74:O74" si="45">SUM(F71:F72)</f>
        <v>568735000</v>
      </c>
      <c r="G74" s="132">
        <f t="shared" si="45"/>
        <v>425942000</v>
      </c>
      <c r="H74" s="131">
        <f t="shared" si="45"/>
        <v>81019000</v>
      </c>
      <c r="I74" s="132">
        <f t="shared" si="45"/>
        <v>82768516</v>
      </c>
      <c r="J74" s="131">
        <f t="shared" si="45"/>
        <v>135162000</v>
      </c>
      <c r="K74" s="132">
        <f t="shared" si="45"/>
        <v>169236188</v>
      </c>
      <c r="L74" s="131">
        <f t="shared" si="45"/>
        <v>161625000</v>
      </c>
      <c r="M74" s="132">
        <f t="shared" si="45"/>
        <v>167099007</v>
      </c>
      <c r="N74" s="131">
        <f t="shared" si="45"/>
        <v>48136000</v>
      </c>
      <c r="O74" s="132">
        <f t="shared" si="45"/>
        <v>49314244</v>
      </c>
      <c r="P74" s="131">
        <f>$H74      +$J74      +$L74      +$N74</f>
        <v>425942000</v>
      </c>
      <c r="Q74" s="132">
        <f>$I74      +$K74      +$M74      +$O74</f>
        <v>468417955</v>
      </c>
      <c r="R74" s="72">
        <f>IF(($L74      =0),0,((($N74      -$L74      )/$L74      )*100))</f>
        <v>-70.217478731631871</v>
      </c>
      <c r="S74" s="73">
        <f>IF(($M74      =0),0,((($O74      -$M74      )/$M74      )*100))</f>
        <v>-70.488008944302109</v>
      </c>
      <c r="T74" s="72">
        <f>IF(($E71      =0),0,(($P71      /$E71      )*100))</f>
        <v>100</v>
      </c>
      <c r="U74" s="76">
        <f>IF($E71   =0,0,($Q71   /$E71 )*100)</f>
        <v>109.97223917810406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752224000</v>
      </c>
      <c r="C75" s="130">
        <f>SUM(C9:C16,C19:C25,C28:C31,C34,C37:C41,C44:C54,C57:C60,C63:C67,C71:C72)</f>
        <v>0</v>
      </c>
      <c r="D75" s="130"/>
      <c r="E75" s="130">
        <f>$B75      +$C75      +$D75</f>
        <v>752224000</v>
      </c>
      <c r="F75" s="131">
        <f t="shared" ref="F75:O75" si="46">SUM(F9:F16,F19:F25,F28:F31,F34,F37:F41,F44:F54,F57:F60,F63:F67,F71:F72)</f>
        <v>752224000</v>
      </c>
      <c r="G75" s="132">
        <f t="shared" si="46"/>
        <v>439431000</v>
      </c>
      <c r="H75" s="131">
        <f t="shared" si="46"/>
        <v>83633000</v>
      </c>
      <c r="I75" s="132">
        <f t="shared" si="46"/>
        <v>85413501</v>
      </c>
      <c r="J75" s="131">
        <f t="shared" si="46"/>
        <v>138120000</v>
      </c>
      <c r="K75" s="132">
        <f t="shared" si="46"/>
        <v>172242248</v>
      </c>
      <c r="L75" s="131">
        <f t="shared" si="46"/>
        <v>165855000</v>
      </c>
      <c r="M75" s="132">
        <f t="shared" si="46"/>
        <v>171664017</v>
      </c>
      <c r="N75" s="131">
        <f t="shared" si="46"/>
        <v>51768000</v>
      </c>
      <c r="O75" s="132">
        <f t="shared" si="46"/>
        <v>51900025</v>
      </c>
      <c r="P75" s="131">
        <f>$H75      +$J75      +$L75      +$N75</f>
        <v>439376000</v>
      </c>
      <c r="Q75" s="132">
        <f>$I75      +$K75      +$M75      +$O75</f>
        <v>481219791</v>
      </c>
      <c r="R75" s="72">
        <f>IF(($L75      =0),0,((($N75      -$L75      )/$L75      )*100))</f>
        <v>-68.787193632992668</v>
      </c>
      <c r="S75" s="73">
        <f>IF(($M75      =0),0,((($O75      -$M75      )/$M75      )*100))</f>
        <v>-69.766509075690564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99.987483814296212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109.50975033623027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141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142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143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144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145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146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147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148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149</v>
      </c>
    </row>
    <row r="118" spans="1:23" x14ac:dyDescent="0.2">
      <c r="A118" s="35" t="s">
        <v>150</v>
      </c>
    </row>
    <row r="119" spans="1:23" x14ac:dyDescent="0.2">
      <c r="A119" s="35" t="s">
        <v>151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152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153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154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rNQ2oao11X/53bz7QFIbwTnP4kCEIGIX0NyrErg1kHIgAKdQ/NK0FhVwJPn3V860eyXbJmWvrYDO/O1h+L9/mg==" saltValue="Ctd80f4n6c19O+osW9bp+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1" manualBreakCount="1">
    <brk id="7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B1FAC09-44A8-400F-9305-3AFC1D82D0D4}"/>
</file>

<file path=customXml/itemProps2.xml><?xml version="1.0" encoding="utf-8"?>
<ds:datastoreItem xmlns:ds="http://schemas.openxmlformats.org/officeDocument/2006/customXml" ds:itemID="{1B931459-DE0B-4D6E-94B0-D8A53C2B682E}"/>
</file>

<file path=customXml/itemProps3.xml><?xml version="1.0" encoding="utf-8"?>
<ds:datastoreItem xmlns:ds="http://schemas.openxmlformats.org/officeDocument/2006/customXml" ds:itemID="{F1173198-E460-43DC-93B9-EE9FCBF47D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28</vt:i4>
      </vt:variant>
      <vt:variant>
        <vt:lpstr>Named Ranges</vt:lpstr>
      </vt:variant>
      <vt:variant>
        <vt:i4>28</vt:i4>
      </vt:variant>
    </vt:vector>
  </HeadingPairs>
  <TitlesOfParts>
    <vt:vector size="56" baseType="lpstr">
      <vt:lpstr>Summary</vt:lpstr>
      <vt:lpstr>LIM331</vt:lpstr>
      <vt:lpstr>LIM332</vt:lpstr>
      <vt:lpstr>LIM333</vt:lpstr>
      <vt:lpstr>LIM334</vt:lpstr>
      <vt:lpstr>LIM335</vt:lpstr>
      <vt:lpstr>DC33</vt:lpstr>
      <vt:lpstr>LIM341</vt:lpstr>
      <vt:lpstr>LIM343</vt:lpstr>
      <vt:lpstr>LIM344</vt:lpstr>
      <vt:lpstr>LIM345</vt:lpstr>
      <vt:lpstr>DC34</vt:lpstr>
      <vt:lpstr>LIM351</vt:lpstr>
      <vt:lpstr>LIM353</vt:lpstr>
      <vt:lpstr>LIM354</vt:lpstr>
      <vt:lpstr>LIM355</vt:lpstr>
      <vt:lpstr>DC35</vt:lpstr>
      <vt:lpstr>LIM361</vt:lpstr>
      <vt:lpstr>LIM362</vt:lpstr>
      <vt:lpstr>LIM366</vt:lpstr>
      <vt:lpstr>LIM367</vt:lpstr>
      <vt:lpstr>LIM368</vt:lpstr>
      <vt:lpstr>DC36</vt:lpstr>
      <vt:lpstr>LIM471</vt:lpstr>
      <vt:lpstr>LIM472</vt:lpstr>
      <vt:lpstr>LIM473</vt:lpstr>
      <vt:lpstr>LIM476</vt:lpstr>
      <vt:lpstr>DC47</vt:lpstr>
      <vt:lpstr>'DC33'!Print_Area</vt:lpstr>
      <vt:lpstr>'DC34'!Print_Area</vt:lpstr>
      <vt:lpstr>'DC35'!Print_Area</vt:lpstr>
      <vt:lpstr>'DC36'!Print_Area</vt:lpstr>
      <vt:lpstr>'DC47'!Print_Area</vt:lpstr>
      <vt:lpstr>'LIM331'!Print_Area</vt:lpstr>
      <vt:lpstr>'LIM332'!Print_Area</vt:lpstr>
      <vt:lpstr>'LIM333'!Print_Area</vt:lpstr>
      <vt:lpstr>'LIM334'!Print_Area</vt:lpstr>
      <vt:lpstr>'LIM335'!Print_Area</vt:lpstr>
      <vt:lpstr>'LIM341'!Print_Area</vt:lpstr>
      <vt:lpstr>'LIM343'!Print_Area</vt:lpstr>
      <vt:lpstr>'LIM344'!Print_Area</vt:lpstr>
      <vt:lpstr>'LIM345'!Print_Area</vt:lpstr>
      <vt:lpstr>'LIM351'!Print_Area</vt:lpstr>
      <vt:lpstr>'LIM353'!Print_Area</vt:lpstr>
      <vt:lpstr>'LIM354'!Print_Area</vt:lpstr>
      <vt:lpstr>'LIM355'!Print_Area</vt:lpstr>
      <vt:lpstr>'LIM361'!Print_Area</vt:lpstr>
      <vt:lpstr>'LIM362'!Print_Area</vt:lpstr>
      <vt:lpstr>'LIM366'!Print_Area</vt:lpstr>
      <vt:lpstr>'LIM367'!Print_Area</vt:lpstr>
      <vt:lpstr>'LIM368'!Print_Area</vt:lpstr>
      <vt:lpstr>'LIM471'!Print_Area</vt:lpstr>
      <vt:lpstr>'LIM472'!Print_Area</vt:lpstr>
      <vt:lpstr>'LIM473'!Print_Area</vt:lpstr>
      <vt:lpstr>'LIM476'!Print_Area</vt:lpstr>
      <vt:lpstr>Summary!Print_Area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Local Goverment Database</cp:lastModifiedBy>
  <dcterms:created xsi:type="dcterms:W3CDTF">2026-08-03T09:21:44Z</dcterms:created>
  <dcterms:modified xsi:type="dcterms:W3CDTF">2026-08-03T09:21:44Z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